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RAF4WIN\ISU\"/>
    </mc:Choice>
  </mc:AlternateContent>
  <bookViews>
    <workbookView xWindow="0" yWindow="0" windowWidth="19200" windowHeight="11595"/>
  </bookViews>
  <sheets>
    <sheet name="№1. Расчет Rb-Sr" sheetId="2" r:id="rId1"/>
    <sheet name="№1. Расчет Rb-Sr " sheetId="1" r:id="rId2"/>
    <sheet name="№2. Возраст кимберлитов" sheetId="5" r:id="rId3"/>
    <sheet name="№4. Возраст по изохроне" sheetId="4" r:id="rId4"/>
  </sheets>
  <calcPr calcId="162913"/>
</workbook>
</file>

<file path=xl/calcChain.xml><?xml version="1.0" encoding="utf-8"?>
<calcChain xmlns="http://schemas.openxmlformats.org/spreadsheetml/2006/main">
  <c r="Q67" i="2" l="1"/>
  <c r="F67" i="2"/>
  <c r="G67" i="2" s="1"/>
  <c r="K67" i="2" s="1"/>
  <c r="N67" i="2" s="1"/>
  <c r="P67" i="2" s="1"/>
  <c r="Q66" i="2"/>
  <c r="F66" i="2"/>
  <c r="G66" i="2" s="1"/>
  <c r="K66" i="2" s="1"/>
  <c r="N66" i="2" s="1"/>
  <c r="P66" i="2" s="1"/>
  <c r="Q65" i="2"/>
  <c r="N65" i="2"/>
  <c r="P65" i="2" s="1"/>
  <c r="F65" i="2"/>
  <c r="G65" i="2" s="1"/>
  <c r="K65" i="2" s="1"/>
  <c r="Q64" i="2"/>
  <c r="F64" i="2"/>
  <c r="G64" i="2" s="1"/>
  <c r="K64" i="2" s="1"/>
  <c r="N64" i="2" s="1"/>
  <c r="P64" i="2" s="1"/>
  <c r="Q63" i="2"/>
  <c r="F63" i="2"/>
  <c r="G63" i="2" s="1"/>
  <c r="K63" i="2" s="1"/>
  <c r="N63" i="2" s="1"/>
  <c r="P63" i="2" s="1"/>
  <c r="Q62" i="2"/>
  <c r="G62" i="2"/>
  <c r="K62" i="2" s="1"/>
  <c r="N62" i="2" s="1"/>
  <c r="P62" i="2" s="1"/>
  <c r="F62" i="2"/>
  <c r="Q61" i="2"/>
  <c r="N61" i="2"/>
  <c r="P61" i="2" s="1"/>
  <c r="F61" i="2"/>
  <c r="G61" i="2" s="1"/>
  <c r="K61" i="2" s="1"/>
  <c r="Q60" i="2"/>
  <c r="F60" i="2"/>
  <c r="G60" i="2" s="1"/>
  <c r="K60" i="2" s="1"/>
  <c r="N60" i="2" s="1"/>
  <c r="P60" i="2" s="1"/>
  <c r="Q59" i="2"/>
  <c r="F59" i="2"/>
  <c r="G59" i="2" s="1"/>
  <c r="K59" i="2" s="1"/>
  <c r="N59" i="2" s="1"/>
  <c r="P59" i="2" s="1"/>
  <c r="Q58" i="2"/>
  <c r="G58" i="2"/>
  <c r="K58" i="2" s="1"/>
  <c r="N58" i="2" s="1"/>
  <c r="P58" i="2" s="1"/>
  <c r="F58" i="2"/>
  <c r="Q57" i="2"/>
  <c r="N57" i="2"/>
  <c r="P57" i="2" s="1"/>
  <c r="F57" i="2"/>
  <c r="G57" i="2" s="1"/>
  <c r="K57" i="2" s="1"/>
  <c r="Q56" i="2"/>
  <c r="F56" i="2"/>
  <c r="G56" i="2" s="1"/>
  <c r="K56" i="2" s="1"/>
  <c r="N56" i="2" s="1"/>
  <c r="P56" i="2" s="1"/>
  <c r="Q55" i="2"/>
  <c r="F55" i="2"/>
  <c r="G55" i="2" s="1"/>
  <c r="K55" i="2" s="1"/>
  <c r="N55" i="2" s="1"/>
  <c r="P55" i="2" s="1"/>
  <c r="Q54" i="2"/>
  <c r="G54" i="2"/>
  <c r="K54" i="2" s="1"/>
  <c r="N54" i="2" s="1"/>
  <c r="P54" i="2" s="1"/>
  <c r="F54" i="2"/>
  <c r="Q53" i="2"/>
  <c r="N53" i="2"/>
  <c r="P53" i="2" s="1"/>
  <c r="F53" i="2"/>
  <c r="G53" i="2" s="1"/>
  <c r="K53" i="2" s="1"/>
  <c r="Q52" i="2"/>
  <c r="F52" i="2"/>
  <c r="G52" i="2" s="1"/>
  <c r="K52" i="2" s="1"/>
  <c r="N52" i="2" s="1"/>
  <c r="P52" i="2" s="1"/>
  <c r="Q51" i="2"/>
  <c r="F51" i="2"/>
  <c r="G51" i="2" s="1"/>
  <c r="K51" i="2" s="1"/>
  <c r="N51" i="2" s="1"/>
  <c r="P51" i="2" s="1"/>
  <c r="Q50" i="2"/>
  <c r="G50" i="2"/>
  <c r="K50" i="2" s="1"/>
  <c r="N50" i="2" s="1"/>
  <c r="P50" i="2" s="1"/>
  <c r="F50" i="2"/>
  <c r="Q49" i="2"/>
  <c r="N49" i="2"/>
  <c r="P49" i="2" s="1"/>
  <c r="F49" i="2"/>
  <c r="G49" i="2" s="1"/>
  <c r="K49" i="2" s="1"/>
  <c r="Q48" i="2"/>
  <c r="F48" i="2"/>
  <c r="G48" i="2" s="1"/>
  <c r="K48" i="2" s="1"/>
  <c r="N48" i="2" s="1"/>
  <c r="P48" i="2" s="1"/>
  <c r="Q47" i="2"/>
  <c r="F47" i="2"/>
  <c r="G47" i="2" s="1"/>
  <c r="K47" i="2" s="1"/>
  <c r="N47" i="2" s="1"/>
  <c r="P47" i="2" s="1"/>
  <c r="Q46" i="2"/>
  <c r="G46" i="2"/>
  <c r="K46" i="2" s="1"/>
  <c r="N46" i="2" s="1"/>
  <c r="P46" i="2" s="1"/>
  <c r="F46" i="2"/>
  <c r="Q45" i="2"/>
  <c r="N45" i="2"/>
  <c r="P45" i="2" s="1"/>
  <c r="F45" i="2"/>
  <c r="G45" i="2" s="1"/>
  <c r="K45" i="2" s="1"/>
  <c r="Q44" i="2"/>
  <c r="F44" i="2"/>
  <c r="G44" i="2" s="1"/>
  <c r="K44" i="2" s="1"/>
  <c r="N44" i="2" s="1"/>
  <c r="P44" i="2" s="1"/>
  <c r="Q43" i="2"/>
  <c r="F43" i="2"/>
  <c r="G43" i="2" s="1"/>
  <c r="K43" i="2" s="1"/>
  <c r="N43" i="2" s="1"/>
  <c r="P43" i="2" s="1"/>
  <c r="Q42" i="2"/>
  <c r="G42" i="2"/>
  <c r="K42" i="2" s="1"/>
  <c r="N42" i="2" s="1"/>
  <c r="P42" i="2" s="1"/>
  <c r="F42" i="2"/>
  <c r="Q41" i="2"/>
  <c r="N41" i="2"/>
  <c r="P41" i="2" s="1"/>
  <c r="F41" i="2"/>
  <c r="G41" i="2" s="1"/>
  <c r="K41" i="2" s="1"/>
  <c r="Q40" i="2"/>
  <c r="F40" i="2"/>
  <c r="G40" i="2" s="1"/>
  <c r="K40" i="2" s="1"/>
  <c r="N40" i="2" s="1"/>
  <c r="P40" i="2" s="1"/>
  <c r="Q39" i="2"/>
  <c r="F39" i="2"/>
  <c r="G39" i="2" s="1"/>
  <c r="K39" i="2" s="1"/>
  <c r="N39" i="2" s="1"/>
  <c r="P39" i="2" s="1"/>
  <c r="Q38" i="2"/>
  <c r="G38" i="2"/>
  <c r="K38" i="2" s="1"/>
  <c r="N38" i="2" s="1"/>
  <c r="P38" i="2" s="1"/>
  <c r="F38" i="2"/>
  <c r="Q37" i="2"/>
  <c r="N37" i="2"/>
  <c r="P37" i="2" s="1"/>
  <c r="F37" i="2"/>
  <c r="G37" i="2" s="1"/>
  <c r="K37" i="2" s="1"/>
  <c r="Q36" i="2"/>
  <c r="G36" i="2"/>
  <c r="K36" i="2" s="1"/>
  <c r="N36" i="2" s="1"/>
  <c r="P36" i="2" s="1"/>
  <c r="F36" i="2"/>
  <c r="Q35" i="2"/>
  <c r="F35" i="2"/>
  <c r="G35" i="2" s="1"/>
  <c r="K35" i="2" s="1"/>
  <c r="N35" i="2" s="1"/>
  <c r="P35" i="2" s="1"/>
  <c r="Q34" i="2"/>
  <c r="G34" i="2"/>
  <c r="K34" i="2" s="1"/>
  <c r="N34" i="2" s="1"/>
  <c r="P34" i="2" s="1"/>
  <c r="F34" i="2"/>
  <c r="Q33" i="2"/>
  <c r="G33" i="2"/>
  <c r="K33" i="2" s="1"/>
  <c r="N33" i="2" s="1"/>
  <c r="P33" i="2" s="1"/>
  <c r="F33" i="2"/>
  <c r="Q32" i="2"/>
  <c r="G32" i="2"/>
  <c r="K32" i="2" s="1"/>
  <c r="N32" i="2" s="1"/>
  <c r="P32" i="2" s="1"/>
  <c r="F32" i="2"/>
  <c r="Q31" i="2"/>
  <c r="F31" i="2"/>
  <c r="G31" i="2" s="1"/>
  <c r="K31" i="2" s="1"/>
  <c r="N31" i="2" s="1"/>
  <c r="P31" i="2" s="1"/>
  <c r="Q30" i="2"/>
  <c r="G30" i="2"/>
  <c r="K30" i="2" s="1"/>
  <c r="N30" i="2" s="1"/>
  <c r="P30" i="2" s="1"/>
  <c r="F30" i="2"/>
  <c r="Q29" i="2"/>
  <c r="G29" i="2"/>
  <c r="K29" i="2" s="1"/>
  <c r="N29" i="2" s="1"/>
  <c r="P29" i="2" s="1"/>
  <c r="F29" i="2"/>
  <c r="Q28" i="2"/>
  <c r="G28" i="2"/>
  <c r="K28" i="2" s="1"/>
  <c r="N28" i="2" s="1"/>
  <c r="P28" i="2" s="1"/>
  <c r="F28" i="2"/>
  <c r="Q27" i="2"/>
  <c r="F27" i="2"/>
  <c r="G27" i="2" s="1"/>
  <c r="K27" i="2" s="1"/>
  <c r="N27" i="2" s="1"/>
  <c r="P27" i="2" s="1"/>
  <c r="Q26" i="2"/>
  <c r="G26" i="2"/>
  <c r="K26" i="2" s="1"/>
  <c r="N26" i="2" s="1"/>
  <c r="P26" i="2" s="1"/>
  <c r="F26" i="2"/>
  <c r="Q25" i="2"/>
  <c r="G25" i="2"/>
  <c r="K25" i="2" s="1"/>
  <c r="N25" i="2" s="1"/>
  <c r="P25" i="2" s="1"/>
  <c r="F25" i="2"/>
  <c r="Q24" i="2"/>
  <c r="G24" i="2"/>
  <c r="K24" i="2" s="1"/>
  <c r="N24" i="2" s="1"/>
  <c r="P24" i="2" s="1"/>
  <c r="F24" i="2"/>
  <c r="Q23" i="2"/>
  <c r="F23" i="2"/>
  <c r="G23" i="2" s="1"/>
  <c r="K23" i="2" s="1"/>
  <c r="N23" i="2" s="1"/>
  <c r="P23" i="2" s="1"/>
  <c r="Q22" i="2"/>
  <c r="G22" i="2"/>
  <c r="K22" i="2" s="1"/>
  <c r="N22" i="2" s="1"/>
  <c r="P22" i="2" s="1"/>
  <c r="F22" i="2"/>
  <c r="Q21" i="2"/>
  <c r="G21" i="2"/>
  <c r="K21" i="2" s="1"/>
  <c r="N21" i="2" s="1"/>
  <c r="P21" i="2" s="1"/>
  <c r="F21" i="2"/>
  <c r="Q20" i="2"/>
  <c r="G20" i="2"/>
  <c r="K20" i="2" s="1"/>
  <c r="N20" i="2" s="1"/>
  <c r="P20" i="2" s="1"/>
  <c r="F20" i="2"/>
  <c r="Q19" i="2"/>
  <c r="F19" i="2"/>
  <c r="G19" i="2" s="1"/>
  <c r="K19" i="2" s="1"/>
  <c r="N19" i="2" s="1"/>
  <c r="P19" i="2" s="1"/>
  <c r="Q18" i="2"/>
  <c r="G18" i="2"/>
  <c r="K18" i="2" s="1"/>
  <c r="N18" i="2" s="1"/>
  <c r="P18" i="2" s="1"/>
  <c r="F18" i="2"/>
  <c r="Q17" i="2"/>
  <c r="G17" i="2"/>
  <c r="K17" i="2" s="1"/>
  <c r="N17" i="2" s="1"/>
  <c r="P17" i="2" s="1"/>
  <c r="F17" i="2"/>
  <c r="Q16" i="2"/>
  <c r="G16" i="2"/>
  <c r="K16" i="2" s="1"/>
  <c r="N16" i="2" s="1"/>
  <c r="P16" i="2" s="1"/>
  <c r="F16" i="2"/>
  <c r="Q15" i="2"/>
  <c r="F15" i="2"/>
  <c r="G15" i="2" s="1"/>
  <c r="K15" i="2" s="1"/>
  <c r="N15" i="2" s="1"/>
  <c r="P15" i="2" s="1"/>
  <c r="Q14" i="2"/>
  <c r="G14" i="2"/>
  <c r="K14" i="2" s="1"/>
  <c r="N14" i="2" s="1"/>
  <c r="P14" i="2" s="1"/>
  <c r="F14" i="2"/>
  <c r="Q13" i="2"/>
  <c r="G13" i="2"/>
  <c r="K13" i="2" s="1"/>
  <c r="N13" i="2" s="1"/>
  <c r="P13" i="2" s="1"/>
  <c r="F13" i="2"/>
  <c r="Q12" i="2"/>
  <c r="G12" i="2"/>
  <c r="K12" i="2" s="1"/>
  <c r="N12" i="2" s="1"/>
  <c r="P12" i="2" s="1"/>
  <c r="F12" i="2"/>
  <c r="Q11" i="2"/>
  <c r="F11" i="2"/>
  <c r="G11" i="2" s="1"/>
  <c r="K11" i="2" s="1"/>
  <c r="N11" i="2" s="1"/>
  <c r="P11" i="2" s="1"/>
  <c r="Q10" i="2"/>
  <c r="G10" i="2"/>
  <c r="K10" i="2" s="1"/>
  <c r="N10" i="2" s="1"/>
  <c r="P10" i="2" s="1"/>
  <c r="F10" i="2"/>
  <c r="Q9" i="2"/>
  <c r="G9" i="2"/>
  <c r="K9" i="2" s="1"/>
  <c r="N9" i="2" s="1"/>
  <c r="P9" i="2" s="1"/>
  <c r="F9" i="2"/>
  <c r="Q8" i="2"/>
  <c r="G8" i="2"/>
  <c r="K8" i="2" s="1"/>
  <c r="N8" i="2" s="1"/>
  <c r="P8" i="2" s="1"/>
  <c r="F8" i="2"/>
  <c r="Q7" i="2"/>
  <c r="F7" i="2"/>
  <c r="G7" i="2" s="1"/>
  <c r="K7" i="2" s="1"/>
  <c r="N7" i="2" s="1"/>
  <c r="P7" i="2" s="1"/>
  <c r="Q6" i="2"/>
  <c r="G6" i="2"/>
  <c r="K6" i="2" s="1"/>
  <c r="N6" i="2" s="1"/>
  <c r="P6" i="2" s="1"/>
  <c r="F6" i="2"/>
  <c r="Q5" i="2"/>
  <c r="G5" i="2"/>
  <c r="K5" i="2" s="1"/>
  <c r="N5" i="2" s="1"/>
  <c r="P5" i="2" s="1"/>
  <c r="F5" i="2"/>
  <c r="Q4" i="2"/>
  <c r="G4" i="2"/>
  <c r="K4" i="2" s="1"/>
  <c r="N4" i="2" s="1"/>
  <c r="P4" i="2" s="1"/>
  <c r="F4" i="2"/>
  <c r="Q67" i="1" l="1"/>
  <c r="F67" i="1"/>
  <c r="G67" i="1" s="1"/>
  <c r="K67" i="1" s="1"/>
  <c r="N67" i="1" s="1"/>
  <c r="Q66" i="1"/>
  <c r="F66" i="1"/>
  <c r="G66" i="1" s="1"/>
  <c r="K66" i="1" s="1"/>
  <c r="N66" i="1" s="1"/>
  <c r="Q65" i="1"/>
  <c r="F65" i="1"/>
  <c r="G65" i="1" s="1"/>
  <c r="K65" i="1" s="1"/>
  <c r="N65" i="1" s="1"/>
  <c r="Q64" i="1"/>
  <c r="F64" i="1"/>
  <c r="G64" i="1" s="1"/>
  <c r="K64" i="1" s="1"/>
  <c r="N64" i="1" s="1"/>
  <c r="Q63" i="1"/>
  <c r="F63" i="1"/>
  <c r="G63" i="1" s="1"/>
  <c r="K63" i="1" s="1"/>
  <c r="N63" i="1" s="1"/>
  <c r="Q62" i="1"/>
  <c r="F62" i="1"/>
  <c r="G62" i="1" s="1"/>
  <c r="K62" i="1" s="1"/>
  <c r="N62" i="1" s="1"/>
  <c r="Q61" i="1"/>
  <c r="F61" i="1"/>
  <c r="G61" i="1" s="1"/>
  <c r="K61" i="1" s="1"/>
  <c r="N61" i="1" s="1"/>
  <c r="Q60" i="1"/>
  <c r="F60" i="1"/>
  <c r="G60" i="1" s="1"/>
  <c r="K60" i="1" s="1"/>
  <c r="N60" i="1" s="1"/>
  <c r="Q59" i="1"/>
  <c r="F59" i="1"/>
  <c r="G59" i="1" s="1"/>
  <c r="K59" i="1" s="1"/>
  <c r="N59" i="1" s="1"/>
  <c r="Q58" i="1"/>
  <c r="F58" i="1"/>
  <c r="G58" i="1" s="1"/>
  <c r="K58" i="1" s="1"/>
  <c r="N58" i="1" s="1"/>
  <c r="Q57" i="1"/>
  <c r="F57" i="1"/>
  <c r="G57" i="1" s="1"/>
  <c r="K57" i="1" s="1"/>
  <c r="N57" i="1" s="1"/>
  <c r="Q56" i="1"/>
  <c r="F56" i="1"/>
  <c r="G56" i="1" s="1"/>
  <c r="K56" i="1" s="1"/>
  <c r="N56" i="1" s="1"/>
  <c r="Q55" i="1"/>
  <c r="F55" i="1"/>
  <c r="G55" i="1" s="1"/>
  <c r="K55" i="1" s="1"/>
  <c r="N55" i="1" s="1"/>
  <c r="Q54" i="1"/>
  <c r="F54" i="1"/>
  <c r="G54" i="1" s="1"/>
  <c r="K54" i="1" s="1"/>
  <c r="N54" i="1" s="1"/>
  <c r="Q53" i="1"/>
  <c r="F53" i="1"/>
  <c r="G53" i="1" s="1"/>
  <c r="K53" i="1" s="1"/>
  <c r="N53" i="1" s="1"/>
  <c r="Q52" i="1"/>
  <c r="F52" i="1"/>
  <c r="G52" i="1" s="1"/>
  <c r="K52" i="1" s="1"/>
  <c r="N52" i="1" s="1"/>
  <c r="Q51" i="1"/>
  <c r="F51" i="1"/>
  <c r="G51" i="1" s="1"/>
  <c r="K51" i="1" s="1"/>
  <c r="N51" i="1" s="1"/>
  <c r="Q50" i="1"/>
  <c r="F50" i="1"/>
  <c r="G50" i="1" s="1"/>
  <c r="K50" i="1" s="1"/>
  <c r="N50" i="1" s="1"/>
  <c r="Q49" i="1"/>
  <c r="F49" i="1"/>
  <c r="G49" i="1" s="1"/>
  <c r="K49" i="1" s="1"/>
  <c r="N49" i="1" s="1"/>
  <c r="Q48" i="1"/>
  <c r="F48" i="1"/>
  <c r="G48" i="1" s="1"/>
  <c r="K48" i="1" s="1"/>
  <c r="N48" i="1" s="1"/>
  <c r="Q47" i="1"/>
  <c r="F47" i="1"/>
  <c r="G47" i="1" s="1"/>
  <c r="K47" i="1" s="1"/>
  <c r="N47" i="1" s="1"/>
  <c r="Q46" i="1"/>
  <c r="F46" i="1"/>
  <c r="G46" i="1" s="1"/>
  <c r="K46" i="1" s="1"/>
  <c r="N46" i="1" s="1"/>
  <c r="Q45" i="1"/>
  <c r="F45" i="1"/>
  <c r="G45" i="1" s="1"/>
  <c r="K45" i="1" s="1"/>
  <c r="N45" i="1" s="1"/>
  <c r="Q44" i="1"/>
  <c r="F44" i="1"/>
  <c r="G44" i="1" s="1"/>
  <c r="K44" i="1" s="1"/>
  <c r="N44" i="1" s="1"/>
  <c r="Q43" i="1"/>
  <c r="F43" i="1"/>
  <c r="G43" i="1" s="1"/>
  <c r="K43" i="1" s="1"/>
  <c r="N43" i="1" s="1"/>
  <c r="Q42" i="1"/>
  <c r="F42" i="1"/>
  <c r="G42" i="1" s="1"/>
  <c r="K42" i="1" s="1"/>
  <c r="N42" i="1" s="1"/>
  <c r="Q41" i="1"/>
  <c r="F41" i="1"/>
  <c r="G41" i="1" s="1"/>
  <c r="K41" i="1" s="1"/>
  <c r="N41" i="1" s="1"/>
  <c r="Q40" i="1"/>
  <c r="F40" i="1"/>
  <c r="G40" i="1" s="1"/>
  <c r="K40" i="1" s="1"/>
  <c r="N40" i="1" s="1"/>
  <c r="Q39" i="1"/>
  <c r="F39" i="1"/>
  <c r="G39" i="1" s="1"/>
  <c r="K39" i="1" s="1"/>
  <c r="N39" i="1" s="1"/>
  <c r="Q38" i="1"/>
  <c r="N38" i="1"/>
  <c r="F38" i="1"/>
  <c r="G38" i="1" s="1"/>
  <c r="K38" i="1" s="1"/>
  <c r="Q37" i="1"/>
  <c r="F37" i="1"/>
  <c r="G37" i="1" s="1"/>
  <c r="K37" i="1" s="1"/>
  <c r="N37" i="1" s="1"/>
  <c r="Q36" i="1"/>
  <c r="F36" i="1"/>
  <c r="G36" i="1" s="1"/>
  <c r="K36" i="1" s="1"/>
  <c r="N36" i="1" s="1"/>
  <c r="Q35" i="1"/>
  <c r="F35" i="1"/>
  <c r="G35" i="1" s="1"/>
  <c r="K35" i="1" s="1"/>
  <c r="N35" i="1" s="1"/>
  <c r="Q34" i="1"/>
  <c r="F34" i="1"/>
  <c r="G34" i="1" s="1"/>
  <c r="K34" i="1" s="1"/>
  <c r="N34" i="1" s="1"/>
  <c r="Q33" i="1"/>
  <c r="F33" i="1"/>
  <c r="G33" i="1" s="1"/>
  <c r="K33" i="1" s="1"/>
  <c r="N33" i="1" s="1"/>
  <c r="Q32" i="1"/>
  <c r="F32" i="1"/>
  <c r="G32" i="1" s="1"/>
  <c r="K32" i="1" s="1"/>
  <c r="N32" i="1" s="1"/>
  <c r="Q31" i="1"/>
  <c r="F31" i="1"/>
  <c r="G31" i="1" s="1"/>
  <c r="K31" i="1" s="1"/>
  <c r="N31" i="1" s="1"/>
  <c r="Q30" i="1"/>
  <c r="F30" i="1"/>
  <c r="G30" i="1" s="1"/>
  <c r="K30" i="1" s="1"/>
  <c r="N30" i="1" s="1"/>
  <c r="Q29" i="1"/>
  <c r="G29" i="1"/>
  <c r="K29" i="1" s="1"/>
  <c r="N29" i="1" s="1"/>
  <c r="F29" i="1"/>
  <c r="Q28" i="1"/>
  <c r="K28" i="1"/>
  <c r="N28" i="1" s="1"/>
  <c r="F28" i="1"/>
  <c r="G28" i="1" s="1"/>
  <c r="Q27" i="1"/>
  <c r="G27" i="1"/>
  <c r="K27" i="1" s="1"/>
  <c r="N27" i="1" s="1"/>
  <c r="F27" i="1"/>
  <c r="Q26" i="1"/>
  <c r="F26" i="1"/>
  <c r="G26" i="1" s="1"/>
  <c r="K26" i="1" s="1"/>
  <c r="N26" i="1" s="1"/>
  <c r="Q25" i="1"/>
  <c r="F25" i="1"/>
  <c r="G25" i="1" s="1"/>
  <c r="K25" i="1" s="1"/>
  <c r="N25" i="1" s="1"/>
  <c r="Q24" i="1"/>
  <c r="F24" i="1"/>
  <c r="G24" i="1" s="1"/>
  <c r="K24" i="1" s="1"/>
  <c r="N24" i="1" s="1"/>
  <c r="Q23" i="1"/>
  <c r="F23" i="1"/>
  <c r="G23" i="1" s="1"/>
  <c r="K23" i="1" s="1"/>
  <c r="N23" i="1" s="1"/>
  <c r="Q22" i="1"/>
  <c r="F22" i="1"/>
  <c r="G22" i="1" s="1"/>
  <c r="K22" i="1" s="1"/>
  <c r="N22" i="1" s="1"/>
  <c r="Q21" i="1"/>
  <c r="F21" i="1"/>
  <c r="G21" i="1" s="1"/>
  <c r="K21" i="1" s="1"/>
  <c r="N21" i="1" s="1"/>
  <c r="Q20" i="1"/>
  <c r="F20" i="1"/>
  <c r="G20" i="1" s="1"/>
  <c r="K20" i="1" s="1"/>
  <c r="N20" i="1" s="1"/>
  <c r="Q19" i="1"/>
  <c r="F19" i="1"/>
  <c r="G19" i="1" s="1"/>
  <c r="K19" i="1" s="1"/>
  <c r="N19" i="1" s="1"/>
  <c r="Q18" i="1"/>
  <c r="F18" i="1"/>
  <c r="G18" i="1" s="1"/>
  <c r="K18" i="1" s="1"/>
  <c r="N18" i="1" s="1"/>
  <c r="Q17" i="1"/>
  <c r="G17" i="1"/>
  <c r="K17" i="1" s="1"/>
  <c r="N17" i="1" s="1"/>
  <c r="F17" i="1"/>
  <c r="Q16" i="1"/>
  <c r="F16" i="1"/>
  <c r="G16" i="1" s="1"/>
  <c r="K16" i="1" s="1"/>
  <c r="N16" i="1" s="1"/>
  <c r="Q15" i="1"/>
  <c r="F15" i="1"/>
  <c r="G15" i="1" s="1"/>
  <c r="K15" i="1" s="1"/>
  <c r="N15" i="1" s="1"/>
  <c r="Q14" i="1"/>
  <c r="F14" i="1"/>
  <c r="G14" i="1" s="1"/>
  <c r="K14" i="1" s="1"/>
  <c r="N14" i="1" s="1"/>
  <c r="Q13" i="1"/>
  <c r="F13" i="1"/>
  <c r="G13" i="1" s="1"/>
  <c r="K13" i="1" s="1"/>
  <c r="N13" i="1" s="1"/>
  <c r="Q12" i="1"/>
  <c r="F12" i="1"/>
  <c r="G12" i="1" s="1"/>
  <c r="K12" i="1" s="1"/>
  <c r="N12" i="1" s="1"/>
  <c r="Q11" i="1"/>
  <c r="F11" i="1"/>
  <c r="G11" i="1" s="1"/>
  <c r="K11" i="1" s="1"/>
  <c r="N11" i="1" s="1"/>
  <c r="Q10" i="1"/>
  <c r="F10" i="1"/>
  <c r="G10" i="1" s="1"/>
  <c r="K10" i="1" s="1"/>
  <c r="N10" i="1" s="1"/>
  <c r="Q9" i="1"/>
  <c r="F9" i="1"/>
  <c r="G9" i="1" s="1"/>
  <c r="K9" i="1" s="1"/>
  <c r="N9" i="1" s="1"/>
  <c r="Q8" i="1"/>
  <c r="F8" i="1"/>
  <c r="G8" i="1" s="1"/>
  <c r="K8" i="1" s="1"/>
  <c r="N8" i="1" s="1"/>
  <c r="Q7" i="1"/>
  <c r="F7" i="1"/>
  <c r="G7" i="1" s="1"/>
  <c r="K7" i="1" s="1"/>
  <c r="N7" i="1" s="1"/>
  <c r="Q6" i="1"/>
  <c r="F6" i="1"/>
  <c r="G6" i="1" s="1"/>
  <c r="K6" i="1" s="1"/>
  <c r="N6" i="1" s="1"/>
  <c r="Q5" i="1"/>
  <c r="F5" i="1"/>
  <c r="G5" i="1" s="1"/>
  <c r="K5" i="1" s="1"/>
  <c r="N5" i="1" s="1"/>
  <c r="Q4" i="1"/>
  <c r="F4" i="1"/>
  <c r="G4" i="1" s="1"/>
  <c r="K4" i="1" s="1"/>
  <c r="N4" i="1" s="1"/>
</calcChain>
</file>

<file path=xl/sharedStrings.xml><?xml version="1.0" encoding="utf-8"?>
<sst xmlns="http://schemas.openxmlformats.org/spreadsheetml/2006/main" count="328" uniqueCount="37">
  <si>
    <t>Вариант</t>
  </si>
  <si>
    <t>Rb, ppm</t>
  </si>
  <si>
    <t>Sr, ppm</t>
  </si>
  <si>
    <r>
      <t>87</t>
    </r>
    <r>
      <rPr>
        <sz val="12"/>
        <rFont val="Calibri"/>
        <family val="2"/>
        <charset val="204"/>
        <scheme val="minor"/>
      </rPr>
      <t>Sr/</t>
    </r>
    <r>
      <rPr>
        <vertAlign val="superscript"/>
        <sz val="12"/>
        <rFont val="Calibri"/>
        <family val="2"/>
        <charset val="204"/>
        <scheme val="minor"/>
      </rPr>
      <t>86</t>
    </r>
    <r>
      <rPr>
        <sz val="12"/>
        <rFont val="Calibri"/>
        <family val="2"/>
        <charset val="204"/>
        <scheme val="minor"/>
      </rPr>
      <t>Sr</t>
    </r>
  </si>
  <si>
    <t>Bt</t>
  </si>
  <si>
    <t>Pl</t>
  </si>
  <si>
    <t>минерал</t>
  </si>
  <si>
    <t xml:space="preserve">Задача 6. Рассчитать возраст и начальное изотопное отношение стронция по паре точек (Bt–Pl) </t>
  </si>
  <si>
    <r>
      <t>AW</t>
    </r>
    <r>
      <rPr>
        <shadow/>
        <vertAlign val="subscript"/>
        <sz val="18"/>
        <color rgb="FFFF0000"/>
        <rFont val="Verdana"/>
        <family val="2"/>
        <charset val="204"/>
      </rPr>
      <t>Sr</t>
    </r>
    <r>
      <rPr>
        <shadow/>
        <sz val="18"/>
        <color rgb="FFFF0000"/>
        <rFont val="Verdana"/>
        <family val="2"/>
        <charset val="204"/>
      </rPr>
      <t>, AW</t>
    </r>
    <r>
      <rPr>
        <shadow/>
        <vertAlign val="subscript"/>
        <sz val="18"/>
        <color rgb="FFFF0000"/>
        <rFont val="Verdana"/>
        <family val="2"/>
        <charset val="204"/>
      </rPr>
      <t>Rb</t>
    </r>
    <r>
      <rPr>
        <shadow/>
        <sz val="18"/>
        <color rgb="FFFF0000"/>
        <rFont val="Verdana"/>
        <family val="2"/>
        <charset val="204"/>
      </rPr>
      <t xml:space="preserve"> и относительные атомные распространённости:</t>
    </r>
  </si>
  <si>
    <t>87/88</t>
  </si>
  <si>
    <t>84/88</t>
  </si>
  <si>
    <t>88/88</t>
  </si>
  <si>
    <t>86/88</t>
  </si>
  <si>
    <t>87/86</t>
  </si>
  <si>
    <r>
      <t>87</t>
    </r>
    <r>
      <rPr>
        <sz val="12"/>
        <rFont val="Calibri"/>
        <family val="2"/>
        <charset val="204"/>
        <scheme val="minor"/>
      </rPr>
      <t>Rb/</t>
    </r>
    <r>
      <rPr>
        <vertAlign val="superscript"/>
        <sz val="12"/>
        <rFont val="Calibri"/>
        <family val="2"/>
        <charset val="204"/>
        <scheme val="minor"/>
      </rPr>
      <t>86</t>
    </r>
    <r>
      <rPr>
        <sz val="12"/>
        <rFont val="Calibri"/>
        <family val="2"/>
        <charset val="204"/>
        <scheme val="minor"/>
      </rPr>
      <t>Sr</t>
    </r>
  </si>
  <si>
    <t>MSr</t>
  </si>
  <si>
    <t>MRb</t>
  </si>
  <si>
    <r>
      <t>P</t>
    </r>
    <r>
      <rPr>
        <vertAlign val="superscript"/>
        <sz val="12"/>
        <color theme="1"/>
        <rFont val="Calibri"/>
        <family val="2"/>
        <charset val="204"/>
        <scheme val="minor"/>
      </rPr>
      <t>86</t>
    </r>
    <r>
      <rPr>
        <sz val="12"/>
        <color theme="1"/>
        <rFont val="Calibri"/>
        <family val="2"/>
        <charset val="204"/>
        <scheme val="minor"/>
      </rPr>
      <t>Sr</t>
    </r>
  </si>
  <si>
    <r>
      <t>P</t>
    </r>
    <r>
      <rPr>
        <vertAlign val="superscript"/>
        <sz val="12"/>
        <color theme="1"/>
        <rFont val="Calibri"/>
        <family val="2"/>
        <charset val="204"/>
        <scheme val="minor"/>
      </rPr>
      <t>87</t>
    </r>
    <r>
      <rPr>
        <sz val="12"/>
        <color theme="1"/>
        <rFont val="Calibri"/>
        <family val="2"/>
        <charset val="204"/>
        <scheme val="minor"/>
      </rPr>
      <t>Rb</t>
    </r>
  </si>
  <si>
    <t>Сумм</t>
  </si>
  <si>
    <t>t, Ma</t>
  </si>
  <si>
    <t xml:space="preserve">Задача. Рассчитать возраст и начальное изотопное отношение стронция по паре точек (Bt–Pl) </t>
  </si>
  <si>
    <t>87Sr/86Sr</t>
  </si>
  <si>
    <t>87Rb/86Sr</t>
  </si>
  <si>
    <t>λ=1,42*10-11</t>
  </si>
  <si>
    <t>t,</t>
  </si>
  <si>
    <t>Минерал</t>
  </si>
  <si>
    <r>
      <t>(87Rb/86Sr)</t>
    </r>
    <r>
      <rPr>
        <vertAlign val="subscript"/>
        <sz val="11"/>
        <color theme="1"/>
        <rFont val="Calibri"/>
        <family val="2"/>
        <charset val="204"/>
        <scheme val="minor"/>
      </rPr>
      <t>0</t>
    </r>
  </si>
  <si>
    <t>Наклон изохроны</t>
  </si>
  <si>
    <t>e=2.71828</t>
  </si>
  <si>
    <t>Кимберлиты</t>
  </si>
  <si>
    <t>(87Sr/86Sr)i</t>
  </si>
  <si>
    <r>
      <t>λ, год</t>
    </r>
    <r>
      <rPr>
        <vertAlign val="superscript"/>
        <sz val="12"/>
        <color indexed="8"/>
        <rFont val="Arial"/>
        <family val="2"/>
        <charset val="204"/>
      </rPr>
      <t>-1</t>
    </r>
  </si>
  <si>
    <t>t (Ma)</t>
  </si>
  <si>
    <t>Интернациональная</t>
  </si>
  <si>
    <t>Удачная</t>
  </si>
  <si>
    <t>Обнаженная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</si>
</sst>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00"/>
    <numFmt numFmtId="166" formatCode="0.000"/>
    <numFmt numFmtId="171" formatCode="0.000000_);[Red]\(0.000000\)"/>
    <numFmt numFmtId="172" formatCode="0_ "/>
    <numFmt numFmtId="173" formatCode="0.0000_ "/>
    <numFmt numFmtId="17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hadow/>
      <sz val="18"/>
      <color rgb="FFFF0000"/>
      <name val="Verdana"/>
      <family val="2"/>
      <charset val="204"/>
    </font>
    <font>
      <shadow/>
      <vertAlign val="subscript"/>
      <sz val="18"/>
      <color rgb="FFFF0000"/>
      <name val="Verdana"/>
      <family val="2"/>
      <charset val="204"/>
    </font>
    <font>
      <vertAlign val="superscript"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0" xfId="0" applyNumberFormat="1" applyFont="1"/>
    <xf numFmtId="164" fontId="3" fillId="0" borderId="2" xfId="0" applyNumberFormat="1" applyFont="1" applyBorder="1"/>
    <xf numFmtId="166" fontId="3" fillId="0" borderId="2" xfId="0" applyNumberFormat="1" applyFont="1" applyBorder="1"/>
    <xf numFmtId="166" fontId="3" fillId="0" borderId="3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/>
    <xf numFmtId="2" fontId="3" fillId="0" borderId="2" xfId="0" applyNumberFormat="1" applyFont="1" applyBorder="1"/>
    <xf numFmtId="2" fontId="3" fillId="0" borderId="0" xfId="0" applyNumberFormat="1" applyFont="1"/>
    <xf numFmtId="2" fontId="3" fillId="0" borderId="3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0" fillId="0" borderId="4" xfId="0" applyBorder="1"/>
    <xf numFmtId="0" fontId="7" fillId="0" borderId="4" xfId="0" applyFont="1" applyBorder="1"/>
    <xf numFmtId="0" fontId="0" fillId="0" borderId="4" xfId="0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0" xfId="0" applyFont="1" applyBorder="1"/>
    <xf numFmtId="171" fontId="10" fillId="0" borderId="0" xfId="0" applyNumberFormat="1" applyFont="1" applyFill="1" applyAlignment="1"/>
    <xf numFmtId="172" fontId="11" fillId="0" borderId="0" xfId="0" applyNumberFormat="1" applyFont="1" applyFill="1" applyAlignment="1">
      <alignment vertical="center"/>
    </xf>
    <xf numFmtId="173" fontId="11" fillId="0" borderId="0" xfId="0" applyNumberFormat="1" applyFont="1" applyFill="1" applyAlignment="1">
      <alignment vertical="center"/>
    </xf>
    <xf numFmtId="0" fontId="12" fillId="0" borderId="4" xfId="0" applyFont="1" applyBorder="1"/>
    <xf numFmtId="0" fontId="10" fillId="0" borderId="4" xfId="0" applyFont="1" applyFill="1" applyBorder="1" applyAlignment="1">
      <alignment horizontal="left" vertical="center" wrapText="1"/>
    </xf>
    <xf numFmtId="174" fontId="10" fillId="0" borderId="0" xfId="0" applyNumberFormat="1" applyFont="1" applyFill="1" applyAlignment="1"/>
    <xf numFmtId="174" fontId="11" fillId="0" borderId="0" xfId="0" applyNumberFormat="1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4" fontId="10" fillId="0" borderId="0" xfId="0" applyNumberFormat="1" applyFont="1" applyFill="1" applyBorder="1" applyAlignment="1"/>
    <xf numFmtId="174" fontId="11" fillId="0" borderId="0" xfId="0" applyNumberFormat="1" applyFont="1" applyFill="1" applyBorder="1" applyAlignment="1">
      <alignment vertical="center"/>
    </xf>
    <xf numFmtId="174" fontId="10" fillId="0" borderId="3" xfId="0" applyNumberFormat="1" applyFont="1" applyFill="1" applyBorder="1" applyAlignment="1"/>
    <xf numFmtId="174" fontId="11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174" fontId="9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16</xdr:col>
          <xdr:colOff>142875</xdr:colOff>
          <xdr:row>2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251012</xdr:colOff>
      <xdr:row>4</xdr:row>
      <xdr:rowOff>72157</xdr:rowOff>
    </xdr:from>
    <xdr:to>
      <xdr:col>9</xdr:col>
      <xdr:colOff>224118</xdr:colOff>
      <xdr:row>16</xdr:row>
      <xdr:rowOff>44824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481" t="50000" r="44173" b="17765"/>
        <a:stretch/>
      </xdr:blipFill>
      <xdr:spPr>
        <a:xfrm>
          <a:off x="3792071" y="1203951"/>
          <a:ext cx="2976282" cy="23931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397249</xdr:colOff>
          <xdr:row>16</xdr:row>
          <xdr:rowOff>143995</xdr:rowOff>
        </xdr:from>
        <xdr:to>
          <xdr:col>11</xdr:col>
          <xdr:colOff>89647</xdr:colOff>
          <xdr:row>26</xdr:row>
          <xdr:rowOff>143995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16</xdr:col>
          <xdr:colOff>142875</xdr:colOff>
          <xdr:row>2</xdr:row>
          <xdr:rowOff>180975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tabSelected="1" zoomScale="85" zoomScaleNormal="85" workbookViewId="0">
      <selection activeCell="D3" sqref="D3"/>
    </sheetView>
  </sheetViews>
  <sheetFormatPr defaultColWidth="9.140625" defaultRowHeight="15.75" x14ac:dyDescent="0.25"/>
  <cols>
    <col min="1" max="1" width="10.7109375" style="8" customWidth="1"/>
    <col min="2" max="2" width="10.42578125" style="8" customWidth="1"/>
    <col min="3" max="3" width="10.28515625" style="8" customWidth="1"/>
    <col min="4" max="4" width="10.42578125" style="8" customWidth="1"/>
    <col min="5" max="11" width="11.28515625" style="8" customWidth="1"/>
    <col min="12" max="12" width="9.140625" style="8"/>
    <col min="13" max="13" width="9.140625" style="9"/>
    <col min="14" max="14" width="12.140625" style="9" customWidth="1"/>
    <col min="15" max="15" width="9.140625" style="9"/>
    <col min="16" max="16" width="9.140625" style="8"/>
    <col min="17" max="17" width="10.5703125" style="8" bestFit="1" customWidth="1"/>
    <col min="18" max="18" width="18.5703125" style="8" customWidth="1"/>
    <col min="19" max="19" width="12.5703125" style="8" customWidth="1"/>
    <col min="20" max="16384" width="9.140625" style="8"/>
  </cols>
  <sheetData>
    <row r="1" spans="1:18" ht="30" customHeight="1" x14ac:dyDescent="0.25">
      <c r="A1" s="30" t="s">
        <v>21</v>
      </c>
      <c r="B1" s="30"/>
      <c r="C1" s="30"/>
      <c r="D1" s="30"/>
      <c r="E1" s="30"/>
      <c r="F1" s="19"/>
      <c r="G1" s="19"/>
      <c r="H1" s="19"/>
      <c r="I1" s="19"/>
      <c r="J1" s="19"/>
      <c r="K1" s="19"/>
    </row>
    <row r="2" spans="1:18" ht="25.5" x14ac:dyDescent="0.25">
      <c r="L2" s="20" t="s">
        <v>8</v>
      </c>
    </row>
    <row r="3" spans="1:18" ht="18" x14ac:dyDescent="0.25">
      <c r="A3" s="5" t="s">
        <v>0</v>
      </c>
      <c r="B3" s="5" t="s">
        <v>6</v>
      </c>
      <c r="C3" s="6" t="s">
        <v>1</v>
      </c>
      <c r="D3" s="6" t="s">
        <v>2</v>
      </c>
      <c r="E3" s="7" t="s">
        <v>3</v>
      </c>
      <c r="F3" s="8" t="s">
        <v>13</v>
      </c>
      <c r="G3" s="8" t="s">
        <v>9</v>
      </c>
      <c r="H3" s="8" t="s">
        <v>12</v>
      </c>
      <c r="I3" s="8" t="s">
        <v>10</v>
      </c>
      <c r="J3" s="8" t="s">
        <v>11</v>
      </c>
      <c r="K3" s="21" t="s">
        <v>19</v>
      </c>
      <c r="L3" s="8" t="s">
        <v>15</v>
      </c>
      <c r="M3" s="9" t="s">
        <v>16</v>
      </c>
      <c r="N3" s="9" t="s">
        <v>17</v>
      </c>
      <c r="O3" s="9" t="s">
        <v>18</v>
      </c>
      <c r="P3" s="7" t="s">
        <v>14</v>
      </c>
      <c r="Q3"/>
      <c r="R3" s="8" t="s">
        <v>20</v>
      </c>
    </row>
    <row r="4" spans="1:18" x14ac:dyDescent="0.25">
      <c r="A4" s="28">
        <v>1</v>
      </c>
      <c r="B4" s="1" t="s">
        <v>4</v>
      </c>
      <c r="C4" s="10">
        <v>367.15</v>
      </c>
      <c r="D4" s="11">
        <v>13.59</v>
      </c>
      <c r="E4" s="2">
        <v>1.48088</v>
      </c>
      <c r="F4" s="22">
        <f>E4</f>
        <v>1.48088</v>
      </c>
      <c r="G4" s="22">
        <f>F4*H4</f>
        <v>0.17681707200000002</v>
      </c>
      <c r="H4" s="8">
        <v>0.11940000000000001</v>
      </c>
      <c r="I4" s="8">
        <v>6.7559999999999999E-3</v>
      </c>
      <c r="J4" s="22">
        <v>1</v>
      </c>
      <c r="K4" s="22">
        <f>SUM(G4:J4)</f>
        <v>1.3029730719999999</v>
      </c>
      <c r="L4" s="16">
        <v>87.62</v>
      </c>
      <c r="M4" s="16">
        <v>85.467799999999997</v>
      </c>
      <c r="N4" s="16">
        <f>H4/K4</f>
        <v>9.1636582954647591E-2</v>
      </c>
      <c r="O4" s="16">
        <v>0.27200000000000002</v>
      </c>
      <c r="P4" s="8">
        <f>(C4/D4)*(O4*L4)/(N4*M4)</f>
        <v>82.210032000002087</v>
      </c>
      <c r="Q4" s="8">
        <f>1.42*10^-11</f>
        <v>1.4199999999999998E-11</v>
      </c>
    </row>
    <row r="5" spans="1:18" x14ac:dyDescent="0.25">
      <c r="A5" s="29"/>
      <c r="B5" s="3" t="s">
        <v>5</v>
      </c>
      <c r="C5" s="12">
        <v>12.05</v>
      </c>
      <c r="D5" s="13">
        <v>368.98</v>
      </c>
      <c r="E5" s="4">
        <v>0.72938999999999998</v>
      </c>
      <c r="F5" s="22">
        <f>E5</f>
        <v>0.72938999999999998</v>
      </c>
      <c r="G5" s="22">
        <f>F5*H5</f>
        <v>8.7089165999999996E-2</v>
      </c>
      <c r="H5" s="8">
        <v>0.11940000000000001</v>
      </c>
      <c r="I5" s="8">
        <v>6.7559999999999999E-3</v>
      </c>
      <c r="J5" s="22">
        <v>1</v>
      </c>
      <c r="K5" s="22">
        <f>SUM(G5:J5)</f>
        <v>1.2132451660000001</v>
      </c>
      <c r="L5" s="16">
        <v>87.62</v>
      </c>
      <c r="M5" s="16">
        <v>85.467799999999997</v>
      </c>
      <c r="N5" s="16">
        <f>H5/K5</f>
        <v>9.8413744679201956E-2</v>
      </c>
      <c r="O5" s="16">
        <v>0.27200000000000002</v>
      </c>
      <c r="P5" s="8">
        <f>(C5/D5)*(O5*L5)/(N5*M5)</f>
        <v>9.2533308606824613E-2</v>
      </c>
      <c r="Q5" s="8">
        <f>1.42*10^-11</f>
        <v>1.4199999999999998E-11</v>
      </c>
    </row>
    <row r="6" spans="1:18" x14ac:dyDescent="0.25">
      <c r="A6" s="28">
        <v>2</v>
      </c>
      <c r="B6" s="1" t="s">
        <v>4</v>
      </c>
      <c r="C6" s="10">
        <v>397.44</v>
      </c>
      <c r="D6" s="11">
        <v>13.67</v>
      </c>
      <c r="E6" s="2">
        <v>1.4068400000000001</v>
      </c>
      <c r="F6" s="22">
        <f t="shared" ref="F6:F67" si="0">E6</f>
        <v>1.4068400000000001</v>
      </c>
      <c r="G6" s="22">
        <f t="shared" ref="G6:G67" si="1">F6*H6</f>
        <v>0.16797669600000001</v>
      </c>
      <c r="H6" s="8">
        <v>0.11940000000000001</v>
      </c>
      <c r="I6" s="8">
        <v>6.7559999999999999E-3</v>
      </c>
      <c r="J6" s="22">
        <v>1</v>
      </c>
      <c r="K6" s="22">
        <f t="shared" ref="K6:K67" si="2">SUM(G6:J6)</f>
        <v>1.2941326960000001</v>
      </c>
      <c r="L6" s="16">
        <v>87.62</v>
      </c>
      <c r="M6" s="16">
        <v>85.467799999999997</v>
      </c>
      <c r="N6" s="16">
        <f t="shared" ref="N6:N67" si="3">H6/K6</f>
        <v>9.2262563467448308E-2</v>
      </c>
      <c r="O6" s="16">
        <v>0.27200000000000002</v>
      </c>
      <c r="P6" s="8">
        <f t="shared" ref="P6:P24" si="4">(C6/D6)*(O6*L6)/(N6*M6)</f>
        <v>87.871324028593264</v>
      </c>
      <c r="Q6" s="8">
        <f t="shared" ref="Q6:Q67" si="5">1.42*10^-11</f>
        <v>1.4199999999999998E-11</v>
      </c>
    </row>
    <row r="7" spans="1:18" x14ac:dyDescent="0.25">
      <c r="A7" s="29"/>
      <c r="B7" s="3" t="s">
        <v>5</v>
      </c>
      <c r="C7" s="12">
        <v>15.47</v>
      </c>
      <c r="D7" s="13">
        <v>425.11</v>
      </c>
      <c r="E7" s="4">
        <v>0.71872999999999998</v>
      </c>
      <c r="F7" s="22">
        <f t="shared" si="0"/>
        <v>0.71872999999999998</v>
      </c>
      <c r="G7" s="22">
        <f t="shared" si="1"/>
        <v>8.5816362000000007E-2</v>
      </c>
      <c r="H7" s="8">
        <v>0.11940000000000001</v>
      </c>
      <c r="I7" s="8">
        <v>6.7559999999999999E-3</v>
      </c>
      <c r="J7" s="22">
        <v>1</v>
      </c>
      <c r="K7" s="22">
        <f t="shared" si="2"/>
        <v>1.211972362</v>
      </c>
      <c r="L7" s="16">
        <v>87.62</v>
      </c>
      <c r="M7" s="16">
        <v>85.467799999999997</v>
      </c>
      <c r="N7" s="16">
        <f t="shared" si="3"/>
        <v>9.8517098032636488E-2</v>
      </c>
      <c r="O7" s="16">
        <v>0.27200000000000002</v>
      </c>
      <c r="P7" s="8">
        <f t="shared" si="4"/>
        <v>0.1030023207224167</v>
      </c>
      <c r="Q7" s="8">
        <f t="shared" si="5"/>
        <v>1.4199999999999998E-11</v>
      </c>
    </row>
    <row r="8" spans="1:18" x14ac:dyDescent="0.25">
      <c r="A8" s="28">
        <v>3</v>
      </c>
      <c r="B8" s="1" t="s">
        <v>4</v>
      </c>
      <c r="C8" s="10">
        <v>406.23</v>
      </c>
      <c r="D8" s="11">
        <v>15.44</v>
      </c>
      <c r="E8" s="2">
        <v>1.38697</v>
      </c>
      <c r="F8" s="22">
        <f t="shared" si="0"/>
        <v>1.38697</v>
      </c>
      <c r="G8" s="22">
        <f t="shared" si="1"/>
        <v>0.16560421800000003</v>
      </c>
      <c r="H8" s="8">
        <v>0.11940000000000001</v>
      </c>
      <c r="I8" s="8">
        <v>6.7559999999999999E-3</v>
      </c>
      <c r="J8" s="22">
        <v>1</v>
      </c>
      <c r="K8" s="22">
        <f t="shared" si="2"/>
        <v>1.2917602180000001</v>
      </c>
      <c r="L8" s="16">
        <v>87.62</v>
      </c>
      <c r="M8" s="16">
        <v>85.467799999999997</v>
      </c>
      <c r="N8" s="16">
        <f t="shared" si="3"/>
        <v>9.2432015118768737E-2</v>
      </c>
      <c r="O8" s="16">
        <v>0.27200000000000002</v>
      </c>
      <c r="P8" s="8">
        <f t="shared" si="4"/>
        <v>79.372836989991981</v>
      </c>
      <c r="Q8" s="8">
        <f t="shared" si="5"/>
        <v>1.4199999999999998E-11</v>
      </c>
    </row>
    <row r="9" spans="1:18" x14ac:dyDescent="0.25">
      <c r="A9" s="29"/>
      <c r="B9" s="3" t="s">
        <v>5</v>
      </c>
      <c r="C9" s="12">
        <v>14.58</v>
      </c>
      <c r="D9" s="13">
        <v>414.7</v>
      </c>
      <c r="E9" s="4">
        <v>0.73607</v>
      </c>
      <c r="F9" s="22">
        <f t="shared" si="0"/>
        <v>0.73607</v>
      </c>
      <c r="G9" s="22">
        <f t="shared" si="1"/>
        <v>8.7886758000000009E-2</v>
      </c>
      <c r="H9" s="8">
        <v>0.11940000000000001</v>
      </c>
      <c r="I9" s="8">
        <v>6.7559999999999999E-3</v>
      </c>
      <c r="J9" s="22">
        <v>1</v>
      </c>
      <c r="K9" s="22">
        <f t="shared" si="2"/>
        <v>1.2140427579999999</v>
      </c>
      <c r="L9" s="16">
        <v>87.62</v>
      </c>
      <c r="M9" s="16">
        <v>85.467799999999997</v>
      </c>
      <c r="N9" s="16">
        <f t="shared" si="3"/>
        <v>9.8349089612542309E-2</v>
      </c>
      <c r="O9" s="16">
        <v>0.27200000000000002</v>
      </c>
      <c r="P9" s="8">
        <f t="shared" si="4"/>
        <v>9.968338388925331E-2</v>
      </c>
      <c r="Q9" s="8">
        <f t="shared" si="5"/>
        <v>1.4199999999999998E-11</v>
      </c>
    </row>
    <row r="10" spans="1:18" x14ac:dyDescent="0.25">
      <c r="A10" s="28">
        <v>4</v>
      </c>
      <c r="B10" s="1" t="s">
        <v>4</v>
      </c>
      <c r="C10" s="10">
        <v>412.94</v>
      </c>
      <c r="D10" s="11">
        <v>16.53</v>
      </c>
      <c r="E10" s="2">
        <v>1.3378300000000001</v>
      </c>
      <c r="F10" s="22">
        <f t="shared" si="0"/>
        <v>1.3378300000000001</v>
      </c>
      <c r="G10" s="22">
        <f t="shared" si="1"/>
        <v>0.15973690200000001</v>
      </c>
      <c r="H10" s="8">
        <v>0.11940000000000001</v>
      </c>
      <c r="I10" s="8">
        <v>6.7559999999999999E-3</v>
      </c>
      <c r="J10" s="22">
        <v>1</v>
      </c>
      <c r="K10" s="22">
        <f t="shared" si="2"/>
        <v>1.2858929020000001</v>
      </c>
      <c r="L10" s="16">
        <v>87.62</v>
      </c>
      <c r="M10" s="16">
        <v>85.467799999999997</v>
      </c>
      <c r="N10" s="16">
        <f t="shared" si="3"/>
        <v>9.2853767070564322E-2</v>
      </c>
      <c r="O10" s="16">
        <v>0.27200000000000002</v>
      </c>
      <c r="P10" s="8">
        <f t="shared" si="4"/>
        <v>75.021233397609905</v>
      </c>
      <c r="Q10" s="8">
        <f t="shared" si="5"/>
        <v>1.4199999999999998E-11</v>
      </c>
    </row>
    <row r="11" spans="1:18" x14ac:dyDescent="0.25">
      <c r="A11" s="29"/>
      <c r="B11" s="3" t="s">
        <v>5</v>
      </c>
      <c r="C11" s="12">
        <v>14.87</v>
      </c>
      <c r="D11" s="13">
        <v>457.26</v>
      </c>
      <c r="E11" s="4">
        <v>0.72999000000000003</v>
      </c>
      <c r="F11" s="22">
        <f t="shared" si="0"/>
        <v>0.72999000000000003</v>
      </c>
      <c r="G11" s="22">
        <f t="shared" si="1"/>
        <v>8.7160806000000007E-2</v>
      </c>
      <c r="H11" s="8">
        <v>0.11940000000000001</v>
      </c>
      <c r="I11" s="8">
        <v>6.7559999999999999E-3</v>
      </c>
      <c r="J11" s="22">
        <v>1</v>
      </c>
      <c r="K11" s="22">
        <f t="shared" si="2"/>
        <v>1.2133168059999999</v>
      </c>
      <c r="L11" s="16">
        <v>87.62</v>
      </c>
      <c r="M11" s="16">
        <v>85.467799999999997</v>
      </c>
      <c r="N11" s="16">
        <f t="shared" si="3"/>
        <v>9.8407933863235403E-2</v>
      </c>
      <c r="O11" s="16">
        <v>0.27200000000000002</v>
      </c>
      <c r="P11" s="8">
        <f t="shared" si="4"/>
        <v>9.2148287942055332E-2</v>
      </c>
      <c r="Q11" s="8">
        <f t="shared" si="5"/>
        <v>1.4199999999999998E-11</v>
      </c>
    </row>
    <row r="12" spans="1:18" x14ac:dyDescent="0.25">
      <c r="A12" s="28">
        <v>5</v>
      </c>
      <c r="B12" s="1" t="s">
        <v>4</v>
      </c>
      <c r="C12" s="10">
        <v>427.47</v>
      </c>
      <c r="D12" s="11">
        <v>17.809999999999999</v>
      </c>
      <c r="E12" s="2">
        <v>1.2890900000000001</v>
      </c>
      <c r="F12" s="22">
        <f t="shared" si="0"/>
        <v>1.2890900000000001</v>
      </c>
      <c r="G12" s="22">
        <f t="shared" si="1"/>
        <v>0.15391734600000001</v>
      </c>
      <c r="H12" s="8">
        <v>0.11940000000000001</v>
      </c>
      <c r="I12" s="8">
        <v>6.7559999999999999E-3</v>
      </c>
      <c r="J12" s="22">
        <v>1</v>
      </c>
      <c r="K12" s="22">
        <f t="shared" si="2"/>
        <v>1.280073346</v>
      </c>
      <c r="L12" s="16">
        <v>87.62</v>
      </c>
      <c r="M12" s="16">
        <v>85.467799999999997</v>
      </c>
      <c r="N12" s="16">
        <f t="shared" si="3"/>
        <v>9.3275905144891605E-2</v>
      </c>
      <c r="O12" s="16">
        <v>0.27200000000000002</v>
      </c>
      <c r="P12" s="8">
        <f t="shared" si="4"/>
        <v>71.753299663870962</v>
      </c>
      <c r="Q12" s="8">
        <f t="shared" si="5"/>
        <v>1.4199999999999998E-11</v>
      </c>
    </row>
    <row r="13" spans="1:18" x14ac:dyDescent="0.25">
      <c r="A13" s="29"/>
      <c r="B13" s="3" t="s">
        <v>5</v>
      </c>
      <c r="C13" s="12">
        <v>15.72</v>
      </c>
      <c r="D13" s="13">
        <v>425.42</v>
      </c>
      <c r="E13" s="4">
        <v>0.73155000000000003</v>
      </c>
      <c r="F13" s="22">
        <f t="shared" si="0"/>
        <v>0.73155000000000003</v>
      </c>
      <c r="G13" s="22">
        <f t="shared" si="1"/>
        <v>8.7347070000000013E-2</v>
      </c>
      <c r="H13" s="8">
        <v>0.11940000000000001</v>
      </c>
      <c r="I13" s="8">
        <v>6.7559999999999999E-3</v>
      </c>
      <c r="J13" s="22">
        <v>1</v>
      </c>
      <c r="K13" s="22">
        <f t="shared" si="2"/>
        <v>1.21350307</v>
      </c>
      <c r="L13" s="16">
        <v>87.62</v>
      </c>
      <c r="M13" s="16">
        <v>85.467799999999997</v>
      </c>
      <c r="N13" s="16">
        <f t="shared" si="3"/>
        <v>9.8392828952628852E-2</v>
      </c>
      <c r="O13" s="16">
        <v>0.27200000000000002</v>
      </c>
      <c r="P13" s="8">
        <f t="shared" si="4"/>
        <v>0.1047226971090113</v>
      </c>
      <c r="Q13" s="8">
        <f t="shared" si="5"/>
        <v>1.4199999999999998E-11</v>
      </c>
    </row>
    <row r="14" spans="1:18" x14ac:dyDescent="0.25">
      <c r="A14" s="28">
        <v>6</v>
      </c>
      <c r="B14" s="1" t="s">
        <v>4</v>
      </c>
      <c r="C14" s="10">
        <v>474.37</v>
      </c>
      <c r="D14" s="11">
        <v>19.079999999999998</v>
      </c>
      <c r="E14" s="2">
        <v>1.26509</v>
      </c>
      <c r="F14" s="22">
        <f t="shared" si="0"/>
        <v>1.26509</v>
      </c>
      <c r="G14" s="22">
        <f t="shared" si="1"/>
        <v>0.15105174600000001</v>
      </c>
      <c r="H14" s="8">
        <v>0.11940000000000001</v>
      </c>
      <c r="I14" s="8">
        <v>6.7559999999999999E-3</v>
      </c>
      <c r="J14" s="22">
        <v>1</v>
      </c>
      <c r="K14" s="22">
        <f t="shared" si="2"/>
        <v>1.277207746</v>
      </c>
      <c r="L14" s="16">
        <v>87.62</v>
      </c>
      <c r="M14" s="16">
        <v>85.467799999999997</v>
      </c>
      <c r="N14" s="16">
        <f t="shared" si="3"/>
        <v>9.3485183106617339E-2</v>
      </c>
      <c r="O14" s="16">
        <v>0.27200000000000002</v>
      </c>
      <c r="P14" s="8">
        <f t="shared" si="4"/>
        <v>74.159311665196284</v>
      </c>
      <c r="Q14" s="8">
        <f t="shared" si="5"/>
        <v>1.4199999999999998E-11</v>
      </c>
    </row>
    <row r="15" spans="1:18" x14ac:dyDescent="0.25">
      <c r="A15" s="29"/>
      <c r="B15" s="3" t="s">
        <v>5</v>
      </c>
      <c r="C15" s="12">
        <v>18.829999999999998</v>
      </c>
      <c r="D15" s="13">
        <v>400.85</v>
      </c>
      <c r="E15" s="4">
        <v>0.72963999999999996</v>
      </c>
      <c r="F15" s="22">
        <f t="shared" si="0"/>
        <v>0.72963999999999996</v>
      </c>
      <c r="G15" s="22">
        <f t="shared" si="1"/>
        <v>8.7119015999999994E-2</v>
      </c>
      <c r="H15" s="8">
        <v>0.11940000000000001</v>
      </c>
      <c r="I15" s="8">
        <v>6.7559999999999999E-3</v>
      </c>
      <c r="J15" s="22">
        <v>1</v>
      </c>
      <c r="K15" s="22">
        <f t="shared" si="2"/>
        <v>1.2132750160000001</v>
      </c>
      <c r="L15" s="16">
        <v>87.62</v>
      </c>
      <c r="M15" s="16">
        <v>85.467799999999997</v>
      </c>
      <c r="N15" s="16">
        <f t="shared" si="3"/>
        <v>9.8411323422487748E-2</v>
      </c>
      <c r="O15" s="16">
        <v>0.27200000000000002</v>
      </c>
      <c r="P15" s="8">
        <f t="shared" si="4"/>
        <v>0.1331045764230577</v>
      </c>
      <c r="Q15" s="8">
        <f t="shared" si="5"/>
        <v>1.4199999999999998E-11</v>
      </c>
    </row>
    <row r="16" spans="1:18" x14ac:dyDescent="0.25">
      <c r="A16" s="28">
        <v>7</v>
      </c>
      <c r="B16" s="1" t="s">
        <v>4</v>
      </c>
      <c r="C16" s="10">
        <v>443.99</v>
      </c>
      <c r="D16" s="11">
        <v>19.579999999999998</v>
      </c>
      <c r="E16" s="2">
        <v>1.2455499999999999</v>
      </c>
      <c r="F16" s="22">
        <f t="shared" si="0"/>
        <v>1.2455499999999999</v>
      </c>
      <c r="G16" s="22">
        <f t="shared" si="1"/>
        <v>0.14871867</v>
      </c>
      <c r="H16" s="8">
        <v>0.11940000000000001</v>
      </c>
      <c r="I16" s="8">
        <v>6.7559999999999999E-3</v>
      </c>
      <c r="J16" s="22">
        <v>1</v>
      </c>
      <c r="K16" s="22">
        <f t="shared" si="2"/>
        <v>1.27487467</v>
      </c>
      <c r="L16" s="16">
        <v>87.62</v>
      </c>
      <c r="M16" s="16">
        <v>85.467799999999997</v>
      </c>
      <c r="N16" s="16">
        <f t="shared" si="3"/>
        <v>9.3656265050744175E-2</v>
      </c>
      <c r="O16" s="16">
        <v>0.27200000000000002</v>
      </c>
      <c r="P16" s="8">
        <f t="shared" si="4"/>
        <v>67.513915298048687</v>
      </c>
      <c r="Q16" s="8">
        <f t="shared" si="5"/>
        <v>1.4199999999999998E-11</v>
      </c>
    </row>
    <row r="17" spans="1:17" x14ac:dyDescent="0.25">
      <c r="A17" s="29"/>
      <c r="B17" s="3" t="s">
        <v>5</v>
      </c>
      <c r="C17" s="12">
        <v>20.04</v>
      </c>
      <c r="D17" s="13">
        <v>441.01</v>
      </c>
      <c r="E17" s="4">
        <v>0.73268999999999995</v>
      </c>
      <c r="F17" s="22">
        <f t="shared" si="0"/>
        <v>0.73268999999999995</v>
      </c>
      <c r="G17" s="22">
        <f t="shared" si="1"/>
        <v>8.7483186000000004E-2</v>
      </c>
      <c r="H17" s="8">
        <v>0.11940000000000001</v>
      </c>
      <c r="I17" s="8">
        <v>6.7559999999999999E-3</v>
      </c>
      <c r="J17" s="22">
        <v>1</v>
      </c>
      <c r="K17" s="22">
        <f t="shared" si="2"/>
        <v>1.213639186</v>
      </c>
      <c r="L17" s="16">
        <v>87.62</v>
      </c>
      <c r="M17" s="16">
        <v>85.467799999999997</v>
      </c>
      <c r="N17" s="16">
        <f t="shared" si="3"/>
        <v>9.83817936808115E-2</v>
      </c>
      <c r="O17" s="16">
        <v>0.27200000000000002</v>
      </c>
      <c r="P17" s="8">
        <f t="shared" si="4"/>
        <v>0.12879653263377719</v>
      </c>
      <c r="Q17" s="8">
        <f t="shared" si="5"/>
        <v>1.4199999999999998E-11</v>
      </c>
    </row>
    <row r="18" spans="1:17" x14ac:dyDescent="0.25">
      <c r="A18" s="28">
        <v>8</v>
      </c>
      <c r="B18" s="1" t="s">
        <v>4</v>
      </c>
      <c r="C18" s="10">
        <v>475.65</v>
      </c>
      <c r="D18" s="11">
        <v>18.690000000000001</v>
      </c>
      <c r="E18" s="2">
        <v>1.2074100000000001</v>
      </c>
      <c r="F18" s="22">
        <f t="shared" si="0"/>
        <v>1.2074100000000001</v>
      </c>
      <c r="G18" s="22">
        <f t="shared" si="1"/>
        <v>0.14416475400000001</v>
      </c>
      <c r="H18" s="8">
        <v>0.11940000000000001</v>
      </c>
      <c r="I18" s="8">
        <v>6.7559999999999999E-3</v>
      </c>
      <c r="J18" s="22">
        <v>1</v>
      </c>
      <c r="K18" s="22">
        <f t="shared" si="2"/>
        <v>1.2703207540000001</v>
      </c>
      <c r="L18" s="16">
        <v>87.62</v>
      </c>
      <c r="M18" s="16">
        <v>85.467799999999997</v>
      </c>
      <c r="N18" s="16">
        <f t="shared" si="3"/>
        <v>9.3992009202425425E-2</v>
      </c>
      <c r="O18" s="16">
        <v>0.27200000000000002</v>
      </c>
      <c r="P18" s="8">
        <f t="shared" si="4"/>
        <v>75.501728488028903</v>
      </c>
      <c r="Q18" s="8">
        <f t="shared" si="5"/>
        <v>1.4199999999999998E-11</v>
      </c>
    </row>
    <row r="19" spans="1:17" x14ac:dyDescent="0.25">
      <c r="A19" s="29"/>
      <c r="B19" s="3" t="s">
        <v>5</v>
      </c>
      <c r="C19" s="12">
        <v>22.2</v>
      </c>
      <c r="D19" s="13">
        <v>562.37</v>
      </c>
      <c r="E19" s="4">
        <v>0.72935000000000005</v>
      </c>
      <c r="F19" s="22">
        <f t="shared" si="0"/>
        <v>0.72935000000000005</v>
      </c>
      <c r="G19" s="22">
        <f t="shared" si="1"/>
        <v>8.7084390000000012E-2</v>
      </c>
      <c r="H19" s="8">
        <v>0.11940000000000001</v>
      </c>
      <c r="I19" s="8">
        <v>6.7559999999999999E-3</v>
      </c>
      <c r="J19" s="22">
        <v>1</v>
      </c>
      <c r="K19" s="22">
        <f t="shared" si="2"/>
        <v>1.2132403899999999</v>
      </c>
      <c r="L19" s="16">
        <v>87.62</v>
      </c>
      <c r="M19" s="16">
        <v>85.467799999999997</v>
      </c>
      <c r="N19" s="16">
        <f t="shared" si="3"/>
        <v>9.8414132091332707E-2</v>
      </c>
      <c r="O19" s="16">
        <v>0.27200000000000002</v>
      </c>
      <c r="P19" s="8">
        <f t="shared" si="4"/>
        <v>0.111851803368456</v>
      </c>
      <c r="Q19" s="8">
        <f t="shared" si="5"/>
        <v>1.4199999999999998E-11</v>
      </c>
    </row>
    <row r="20" spans="1:17" x14ac:dyDescent="0.25">
      <c r="A20" s="28">
        <v>9</v>
      </c>
      <c r="B20" s="1" t="s">
        <v>4</v>
      </c>
      <c r="C20" s="10">
        <v>476.6</v>
      </c>
      <c r="D20" s="11">
        <v>25.1</v>
      </c>
      <c r="E20" s="2">
        <v>1.1952</v>
      </c>
      <c r="F20" s="22">
        <f t="shared" si="0"/>
        <v>1.1952</v>
      </c>
      <c r="G20" s="22">
        <f t="shared" si="1"/>
        <v>0.14270688000000001</v>
      </c>
      <c r="H20" s="8">
        <v>0.11940000000000001</v>
      </c>
      <c r="I20" s="8">
        <v>6.7559999999999999E-3</v>
      </c>
      <c r="J20" s="22">
        <v>1</v>
      </c>
      <c r="K20" s="22">
        <f t="shared" si="2"/>
        <v>1.2688628799999999</v>
      </c>
      <c r="L20" s="16">
        <v>87.62</v>
      </c>
      <c r="M20" s="16">
        <v>85.467799999999997</v>
      </c>
      <c r="N20" s="16">
        <f t="shared" si="3"/>
        <v>9.4100002358016827E-2</v>
      </c>
      <c r="O20" s="16">
        <v>0.27200000000000002</v>
      </c>
      <c r="P20" s="8">
        <f t="shared" si="4"/>
        <v>56.267848574144345</v>
      </c>
      <c r="Q20" s="8">
        <f t="shared" si="5"/>
        <v>1.4199999999999998E-11</v>
      </c>
    </row>
    <row r="21" spans="1:17" x14ac:dyDescent="0.25">
      <c r="A21" s="29"/>
      <c r="B21" s="3" t="s">
        <v>5</v>
      </c>
      <c r="C21" s="12">
        <v>20.58</v>
      </c>
      <c r="D21" s="13">
        <v>455.02</v>
      </c>
      <c r="E21" s="4">
        <v>0.73050999999999999</v>
      </c>
      <c r="F21" s="22">
        <f t="shared" si="0"/>
        <v>0.73050999999999999</v>
      </c>
      <c r="G21" s="22">
        <f t="shared" si="1"/>
        <v>8.7222894000000009E-2</v>
      </c>
      <c r="H21" s="8">
        <v>0.11940000000000001</v>
      </c>
      <c r="I21" s="8">
        <v>6.7559999999999999E-3</v>
      </c>
      <c r="J21" s="22">
        <v>1</v>
      </c>
      <c r="K21" s="22">
        <f t="shared" si="2"/>
        <v>1.2133788940000001</v>
      </c>
      <c r="L21" s="16">
        <v>87.62</v>
      </c>
      <c r="M21" s="16">
        <v>85.467799999999997</v>
      </c>
      <c r="N21" s="16">
        <f t="shared" si="3"/>
        <v>9.8402898377759312E-2</v>
      </c>
      <c r="O21" s="16">
        <v>0.27200000000000002</v>
      </c>
      <c r="P21" s="8">
        <f t="shared" si="4"/>
        <v>0.12816711887272128</v>
      </c>
      <c r="Q21" s="8">
        <f t="shared" si="5"/>
        <v>1.4199999999999998E-11</v>
      </c>
    </row>
    <row r="22" spans="1:17" x14ac:dyDescent="0.25">
      <c r="A22" s="28">
        <v>10</v>
      </c>
      <c r="B22" s="1" t="s">
        <v>4</v>
      </c>
      <c r="C22" s="10">
        <v>529.04999999999995</v>
      </c>
      <c r="D22" s="15">
        <v>23.82</v>
      </c>
      <c r="E22" s="2">
        <v>1.16387</v>
      </c>
      <c r="F22" s="22">
        <f t="shared" si="0"/>
        <v>1.16387</v>
      </c>
      <c r="G22" s="22">
        <f t="shared" si="1"/>
        <v>0.13896607799999999</v>
      </c>
      <c r="H22" s="8">
        <v>0.11940000000000001</v>
      </c>
      <c r="I22" s="8">
        <v>6.7559999999999999E-3</v>
      </c>
      <c r="J22" s="22">
        <v>1</v>
      </c>
      <c r="K22" s="22">
        <f t="shared" si="2"/>
        <v>1.2651220780000001</v>
      </c>
      <c r="L22" s="16">
        <v>87.62</v>
      </c>
      <c r="M22" s="16">
        <v>85.467799999999997</v>
      </c>
      <c r="N22" s="16">
        <f t="shared" si="3"/>
        <v>9.4378243867782693E-2</v>
      </c>
      <c r="O22" s="16">
        <v>0.27200000000000002</v>
      </c>
      <c r="P22" s="8">
        <f t="shared" si="4"/>
        <v>65.622488794852273</v>
      </c>
      <c r="Q22" s="8">
        <f t="shared" si="5"/>
        <v>1.4199999999999998E-11</v>
      </c>
    </row>
    <row r="23" spans="1:17" x14ac:dyDescent="0.25">
      <c r="A23" s="29"/>
      <c r="B23" s="3" t="s">
        <v>5</v>
      </c>
      <c r="C23" s="12">
        <v>23.7</v>
      </c>
      <c r="D23" s="13">
        <v>458.78</v>
      </c>
      <c r="E23" s="4">
        <v>0.73997000000000002</v>
      </c>
      <c r="F23" s="22">
        <f t="shared" si="0"/>
        <v>0.73997000000000002</v>
      </c>
      <c r="G23" s="22">
        <f t="shared" si="1"/>
        <v>8.8352418000000002E-2</v>
      </c>
      <c r="H23" s="8">
        <v>0.11940000000000001</v>
      </c>
      <c r="I23" s="8">
        <v>6.7559999999999999E-3</v>
      </c>
      <c r="J23" s="22">
        <v>1</v>
      </c>
      <c r="K23" s="22">
        <f t="shared" si="2"/>
        <v>1.2145084180000001</v>
      </c>
      <c r="L23" s="16">
        <v>87.62</v>
      </c>
      <c r="M23" s="16">
        <v>85.467799999999997</v>
      </c>
      <c r="N23" s="16">
        <f t="shared" si="3"/>
        <v>9.8311381156684585E-2</v>
      </c>
      <c r="O23" s="16">
        <v>0.27200000000000002</v>
      </c>
      <c r="P23" s="8">
        <f t="shared" si="4"/>
        <v>0.14652431485371814</v>
      </c>
      <c r="Q23" s="8">
        <f t="shared" si="5"/>
        <v>1.4199999999999998E-11</v>
      </c>
    </row>
    <row r="24" spans="1:17" x14ac:dyDescent="0.25">
      <c r="A24" s="28">
        <v>11</v>
      </c>
      <c r="B24" s="1" t="s">
        <v>4</v>
      </c>
      <c r="C24" s="10">
        <v>468.3</v>
      </c>
      <c r="D24" s="15">
        <v>26.59</v>
      </c>
      <c r="E24" s="2">
        <v>1.1507000000000001</v>
      </c>
      <c r="F24" s="22">
        <f t="shared" si="0"/>
        <v>1.1507000000000001</v>
      </c>
      <c r="G24" s="22">
        <f t="shared" si="1"/>
        <v>0.13739358000000002</v>
      </c>
      <c r="H24" s="8">
        <v>0.11940000000000001</v>
      </c>
      <c r="I24" s="8">
        <v>6.7559999999999999E-3</v>
      </c>
      <c r="J24" s="22">
        <v>1</v>
      </c>
      <c r="K24" s="22">
        <f t="shared" si="2"/>
        <v>1.2635495800000001</v>
      </c>
      <c r="L24" s="16">
        <v>87.62</v>
      </c>
      <c r="M24" s="16">
        <v>85.467799999999997</v>
      </c>
      <c r="N24" s="16">
        <f t="shared" si="3"/>
        <v>9.4495698380114221E-2</v>
      </c>
      <c r="O24" s="16">
        <v>0.27200000000000002</v>
      </c>
      <c r="P24" s="8">
        <f t="shared" si="4"/>
        <v>51.971279522273683</v>
      </c>
      <c r="Q24" s="8">
        <f t="shared" si="5"/>
        <v>1.4199999999999998E-11</v>
      </c>
    </row>
    <row r="25" spans="1:17" x14ac:dyDescent="0.25">
      <c r="A25" s="29"/>
      <c r="B25" s="3" t="s">
        <v>5</v>
      </c>
      <c r="C25" s="17">
        <v>25.51</v>
      </c>
      <c r="D25" s="13">
        <v>527.65</v>
      </c>
      <c r="E25" s="4">
        <v>0.73282000000000003</v>
      </c>
      <c r="F25" s="22">
        <f t="shared" si="0"/>
        <v>0.73282000000000003</v>
      </c>
      <c r="G25" s="22">
        <f t="shared" si="1"/>
        <v>8.7498708000000008E-2</v>
      </c>
      <c r="H25" s="8">
        <v>0.11940000000000001</v>
      </c>
      <c r="I25" s="8">
        <v>6.7559999999999999E-3</v>
      </c>
      <c r="J25" s="22">
        <v>1</v>
      </c>
      <c r="K25" s="22">
        <f t="shared" si="2"/>
        <v>1.213654708</v>
      </c>
      <c r="L25" s="16">
        <v>87.62</v>
      </c>
      <c r="M25" s="16">
        <v>85.467799999999997</v>
      </c>
      <c r="N25" s="16">
        <f t="shared" si="3"/>
        <v>9.8380535429851437E-2</v>
      </c>
      <c r="O25" s="16">
        <v>0.27200000000000002</v>
      </c>
      <c r="P25" s="8">
        <f t="shared" ref="P25:P67" si="6">C25/D25*O25*L25/N25*M25</f>
        <v>1000.9906300884611</v>
      </c>
      <c r="Q25" s="8">
        <f t="shared" si="5"/>
        <v>1.4199999999999998E-11</v>
      </c>
    </row>
    <row r="26" spans="1:17" x14ac:dyDescent="0.25">
      <c r="A26" s="28">
        <v>12</v>
      </c>
      <c r="B26" s="1" t="s">
        <v>4</v>
      </c>
      <c r="C26" s="10">
        <v>560.19000000000005</v>
      </c>
      <c r="D26" s="15">
        <v>27.44</v>
      </c>
      <c r="E26" s="2">
        <v>1.1397900000000001</v>
      </c>
      <c r="F26" s="22">
        <f t="shared" si="0"/>
        <v>1.1397900000000001</v>
      </c>
      <c r="G26" s="22">
        <f t="shared" si="1"/>
        <v>0.13609092600000003</v>
      </c>
      <c r="H26" s="8">
        <v>0.11940000000000001</v>
      </c>
      <c r="I26" s="8">
        <v>6.7559999999999999E-3</v>
      </c>
      <c r="J26" s="22">
        <v>1</v>
      </c>
      <c r="K26" s="22">
        <f t="shared" si="2"/>
        <v>1.262246926</v>
      </c>
      <c r="L26" s="16">
        <v>87.62</v>
      </c>
      <c r="M26" s="16">
        <v>85.467799999999997</v>
      </c>
      <c r="N26" s="16">
        <f t="shared" si="3"/>
        <v>9.4593219076692769E-2</v>
      </c>
      <c r="O26" s="16">
        <v>0.27200000000000002</v>
      </c>
      <c r="P26" s="8">
        <f t="shared" si="6"/>
        <v>439608.33467264223</v>
      </c>
      <c r="Q26" s="8">
        <f t="shared" si="5"/>
        <v>1.4199999999999998E-11</v>
      </c>
    </row>
    <row r="27" spans="1:17" x14ac:dyDescent="0.25">
      <c r="A27" s="29"/>
      <c r="B27" s="3" t="s">
        <v>5</v>
      </c>
      <c r="C27" s="17">
        <v>28.51</v>
      </c>
      <c r="D27" s="13">
        <v>505.41</v>
      </c>
      <c r="E27" s="4">
        <v>0.73375999999999997</v>
      </c>
      <c r="F27" s="22">
        <f t="shared" si="0"/>
        <v>0.73375999999999997</v>
      </c>
      <c r="G27" s="22">
        <f t="shared" si="1"/>
        <v>8.7610943999999996E-2</v>
      </c>
      <c r="H27" s="8">
        <v>0.11940000000000001</v>
      </c>
      <c r="I27" s="8">
        <v>6.7559999999999999E-3</v>
      </c>
      <c r="J27" s="22">
        <v>1</v>
      </c>
      <c r="K27" s="22">
        <f t="shared" si="2"/>
        <v>1.2137669440000001</v>
      </c>
      <c r="L27" s="16">
        <v>87.62</v>
      </c>
      <c r="M27" s="16">
        <v>85.467799999999997</v>
      </c>
      <c r="N27" s="16">
        <f t="shared" si="3"/>
        <v>9.8371438265169961E-2</v>
      </c>
      <c r="O27" s="16">
        <v>0.27200000000000002</v>
      </c>
      <c r="P27" s="8">
        <f t="shared" si="6"/>
        <v>1168.0435713958625</v>
      </c>
      <c r="Q27" s="8">
        <f t="shared" si="5"/>
        <v>1.4199999999999998E-11</v>
      </c>
    </row>
    <row r="28" spans="1:17" x14ac:dyDescent="0.25">
      <c r="A28" s="28">
        <v>13</v>
      </c>
      <c r="B28" s="1" t="s">
        <v>4</v>
      </c>
      <c r="C28" s="10">
        <v>536.48</v>
      </c>
      <c r="D28" s="15">
        <v>28.74</v>
      </c>
      <c r="E28" s="2">
        <v>1.1140000000000001</v>
      </c>
      <c r="F28" s="22">
        <f t="shared" si="0"/>
        <v>1.1140000000000001</v>
      </c>
      <c r="G28" s="22">
        <f t="shared" si="1"/>
        <v>0.13301160000000001</v>
      </c>
      <c r="H28" s="8">
        <v>0.11940000000000001</v>
      </c>
      <c r="I28" s="8">
        <v>6.7559999999999999E-3</v>
      </c>
      <c r="J28" s="22">
        <v>1</v>
      </c>
      <c r="K28" s="22">
        <f t="shared" si="2"/>
        <v>1.2591676000000001</v>
      </c>
      <c r="L28" s="16">
        <v>87.62</v>
      </c>
      <c r="M28" s="16">
        <v>85.467799999999997</v>
      </c>
      <c r="N28" s="16">
        <f t="shared" si="3"/>
        <v>9.48245491704202E-2</v>
      </c>
      <c r="O28" s="16">
        <v>0.27200000000000002</v>
      </c>
      <c r="P28" s="8">
        <f t="shared" si="6"/>
        <v>400978.10922551889</v>
      </c>
      <c r="Q28" s="8">
        <f t="shared" si="5"/>
        <v>1.4199999999999998E-11</v>
      </c>
    </row>
    <row r="29" spans="1:17" x14ac:dyDescent="0.25">
      <c r="A29" s="29"/>
      <c r="B29" s="3" t="s">
        <v>5</v>
      </c>
      <c r="C29" s="17">
        <v>26.91</v>
      </c>
      <c r="D29" s="13">
        <v>559.17999999999995</v>
      </c>
      <c r="E29" s="4">
        <v>0.73936999999999997</v>
      </c>
      <c r="F29" s="22">
        <f t="shared" si="0"/>
        <v>0.73936999999999997</v>
      </c>
      <c r="G29" s="22">
        <f t="shared" si="1"/>
        <v>8.8280778000000004E-2</v>
      </c>
      <c r="H29" s="8">
        <v>0.11940000000000001</v>
      </c>
      <c r="I29" s="8">
        <v>6.7559999999999999E-3</v>
      </c>
      <c r="J29" s="22">
        <v>1</v>
      </c>
      <c r="K29" s="22">
        <f t="shared" si="2"/>
        <v>1.2144367780000001</v>
      </c>
      <c r="L29" s="16">
        <v>87.62</v>
      </c>
      <c r="M29" s="16">
        <v>85.467799999999997</v>
      </c>
      <c r="N29" s="16">
        <f t="shared" si="3"/>
        <v>9.8317180575372864E-2</v>
      </c>
      <c r="O29" s="16">
        <v>0.27200000000000002</v>
      </c>
      <c r="P29" s="8">
        <f t="shared" si="6"/>
        <v>997.02794284721313</v>
      </c>
      <c r="Q29" s="8">
        <f t="shared" si="5"/>
        <v>1.4199999999999998E-11</v>
      </c>
    </row>
    <row r="30" spans="1:17" x14ac:dyDescent="0.25">
      <c r="A30" s="28">
        <v>14</v>
      </c>
      <c r="B30" s="1" t="s">
        <v>4</v>
      </c>
      <c r="C30" s="10">
        <v>567.91</v>
      </c>
      <c r="D30" s="15">
        <v>29.43</v>
      </c>
      <c r="E30" s="2">
        <v>1.1019000000000001</v>
      </c>
      <c r="F30" s="22">
        <f t="shared" si="0"/>
        <v>1.1019000000000001</v>
      </c>
      <c r="G30" s="22">
        <f t="shared" si="1"/>
        <v>0.13156686000000001</v>
      </c>
      <c r="H30" s="8">
        <v>0.11940000000000001</v>
      </c>
      <c r="I30" s="8">
        <v>6.7559999999999999E-3</v>
      </c>
      <c r="J30" s="22">
        <v>1</v>
      </c>
      <c r="K30" s="22">
        <f t="shared" si="2"/>
        <v>1.2577228599999999</v>
      </c>
      <c r="L30" s="16">
        <v>87.62</v>
      </c>
      <c r="M30" s="16">
        <v>85.467799999999997</v>
      </c>
      <c r="N30" s="16">
        <f t="shared" si="3"/>
        <v>9.4933473658894943E-2</v>
      </c>
      <c r="O30" s="16">
        <v>0.27200000000000002</v>
      </c>
      <c r="P30" s="8">
        <f t="shared" si="6"/>
        <v>414042.15434051381</v>
      </c>
      <c r="Q30" s="8">
        <f t="shared" si="5"/>
        <v>1.4199999999999998E-11</v>
      </c>
    </row>
    <row r="31" spans="1:17" x14ac:dyDescent="0.25">
      <c r="A31" s="29"/>
      <c r="B31" s="3" t="s">
        <v>5</v>
      </c>
      <c r="C31" s="17">
        <v>28.78</v>
      </c>
      <c r="D31" s="13">
        <v>602.34</v>
      </c>
      <c r="E31" s="4">
        <v>0.73472999999999999</v>
      </c>
      <c r="F31" s="22">
        <f t="shared" si="0"/>
        <v>0.73472999999999999</v>
      </c>
      <c r="G31" s="22">
        <f t="shared" si="1"/>
        <v>8.7726762E-2</v>
      </c>
      <c r="H31" s="8">
        <v>0.11940000000000001</v>
      </c>
      <c r="I31" s="8">
        <v>6.7559999999999999E-3</v>
      </c>
      <c r="J31" s="22">
        <v>1</v>
      </c>
      <c r="K31" s="22">
        <f t="shared" si="2"/>
        <v>1.2138827620000001</v>
      </c>
      <c r="L31" s="16">
        <v>87.62</v>
      </c>
      <c r="M31" s="16">
        <v>85.467799999999997</v>
      </c>
      <c r="N31" s="16">
        <f t="shared" si="3"/>
        <v>9.8362052529089292E-2</v>
      </c>
      <c r="O31" s="16">
        <v>0.27200000000000002</v>
      </c>
      <c r="P31" s="8">
        <f t="shared" si="6"/>
        <v>989.45530266180162</v>
      </c>
      <c r="Q31" s="8">
        <f t="shared" si="5"/>
        <v>1.4199999999999998E-11</v>
      </c>
    </row>
    <row r="32" spans="1:17" x14ac:dyDescent="0.25">
      <c r="A32" s="28">
        <v>15</v>
      </c>
      <c r="B32" s="1" t="s">
        <v>4</v>
      </c>
      <c r="C32" s="10">
        <v>581.57000000000005</v>
      </c>
      <c r="D32" s="15">
        <v>32.020000000000003</v>
      </c>
      <c r="E32" s="2">
        <v>1.0908899999999999</v>
      </c>
      <c r="F32" s="22">
        <f t="shared" si="0"/>
        <v>1.0908899999999999</v>
      </c>
      <c r="G32" s="22">
        <f t="shared" si="1"/>
        <v>0.13025226600000001</v>
      </c>
      <c r="H32" s="8">
        <v>0.11940000000000001</v>
      </c>
      <c r="I32" s="8">
        <v>6.7559999999999999E-3</v>
      </c>
      <c r="J32" s="22">
        <v>1</v>
      </c>
      <c r="K32" s="22">
        <f t="shared" si="2"/>
        <v>1.256408266</v>
      </c>
      <c r="L32" s="16">
        <v>87.62</v>
      </c>
      <c r="M32" s="16">
        <v>85.467799999999997</v>
      </c>
      <c r="N32" s="16">
        <f t="shared" si="3"/>
        <v>9.5032803612579861E-2</v>
      </c>
      <c r="O32" s="16">
        <v>0.27200000000000002</v>
      </c>
      <c r="P32" s="8">
        <f t="shared" si="6"/>
        <v>389297.66973441595</v>
      </c>
      <c r="Q32" s="8">
        <f t="shared" si="5"/>
        <v>1.4199999999999998E-11</v>
      </c>
    </row>
    <row r="33" spans="1:17" x14ac:dyDescent="0.25">
      <c r="A33" s="29"/>
      <c r="B33" s="3" t="s">
        <v>5</v>
      </c>
      <c r="C33" s="17">
        <v>31.75</v>
      </c>
      <c r="D33" s="13">
        <v>509.6</v>
      </c>
      <c r="E33" s="4">
        <v>0.73438999999999999</v>
      </c>
      <c r="F33" s="22">
        <f t="shared" si="0"/>
        <v>0.73438999999999999</v>
      </c>
      <c r="G33" s="22">
        <f t="shared" si="1"/>
        <v>8.768616600000001E-2</v>
      </c>
      <c r="H33" s="8">
        <v>0.11940000000000001</v>
      </c>
      <c r="I33" s="8">
        <v>6.7559999999999999E-3</v>
      </c>
      <c r="J33" s="22">
        <v>1</v>
      </c>
      <c r="K33" s="22">
        <f t="shared" si="2"/>
        <v>1.2138421660000001</v>
      </c>
      <c r="L33" s="16">
        <v>87.62</v>
      </c>
      <c r="M33" s="16">
        <v>85.467799999999997</v>
      </c>
      <c r="N33" s="16">
        <f t="shared" si="3"/>
        <v>9.8365342170853534E-2</v>
      </c>
      <c r="O33" s="16">
        <v>0.27200000000000002</v>
      </c>
      <c r="P33" s="8">
        <f t="shared" si="6"/>
        <v>1290.1698279674617</v>
      </c>
      <c r="Q33" s="8">
        <f t="shared" si="5"/>
        <v>1.4199999999999998E-11</v>
      </c>
    </row>
    <row r="34" spans="1:17" x14ac:dyDescent="0.25">
      <c r="A34" s="28">
        <v>16</v>
      </c>
      <c r="B34" s="1" t="s">
        <v>4</v>
      </c>
      <c r="C34" s="10">
        <v>582.79</v>
      </c>
      <c r="D34" s="15">
        <v>30.82</v>
      </c>
      <c r="E34" s="2">
        <v>1.0764800000000001</v>
      </c>
      <c r="F34" s="22">
        <f t="shared" si="0"/>
        <v>1.0764800000000001</v>
      </c>
      <c r="G34" s="22">
        <f t="shared" si="1"/>
        <v>0.12853171200000002</v>
      </c>
      <c r="H34" s="8">
        <v>0.11940000000000001</v>
      </c>
      <c r="I34" s="8">
        <v>6.7559999999999999E-3</v>
      </c>
      <c r="J34" s="22">
        <v>1</v>
      </c>
      <c r="K34" s="22">
        <f t="shared" si="2"/>
        <v>1.254687712</v>
      </c>
      <c r="L34" s="16">
        <v>87.62</v>
      </c>
      <c r="M34" s="16">
        <v>85.467799999999997</v>
      </c>
      <c r="N34" s="16">
        <f t="shared" si="3"/>
        <v>9.5163122152263496E-2</v>
      </c>
      <c r="O34" s="16">
        <v>0.27200000000000002</v>
      </c>
      <c r="P34" s="8">
        <f t="shared" si="6"/>
        <v>404748.69075753295</v>
      </c>
      <c r="Q34" s="8">
        <f t="shared" si="5"/>
        <v>1.4199999999999998E-11</v>
      </c>
    </row>
    <row r="35" spans="1:17" x14ac:dyDescent="0.25">
      <c r="A35" s="29"/>
      <c r="B35" s="3" t="s">
        <v>5</v>
      </c>
      <c r="C35" s="17">
        <v>36.840000000000003</v>
      </c>
      <c r="D35" s="13">
        <v>605.58000000000004</v>
      </c>
      <c r="E35" s="4">
        <v>0.73309000000000002</v>
      </c>
      <c r="F35" s="22">
        <f t="shared" si="0"/>
        <v>0.73309000000000002</v>
      </c>
      <c r="G35" s="22">
        <f t="shared" si="1"/>
        <v>8.7530946000000012E-2</v>
      </c>
      <c r="H35" s="8">
        <v>0.11940000000000001</v>
      </c>
      <c r="I35" s="8">
        <v>6.7559999999999999E-3</v>
      </c>
      <c r="J35" s="22">
        <v>1</v>
      </c>
      <c r="K35" s="22">
        <f t="shared" si="2"/>
        <v>1.2136869459999999</v>
      </c>
      <c r="L35" s="16">
        <v>87.62</v>
      </c>
      <c r="M35" s="16">
        <v>85.467799999999997</v>
      </c>
      <c r="N35" s="16">
        <f t="shared" si="3"/>
        <v>9.8377922242231991E-2</v>
      </c>
      <c r="O35" s="16">
        <v>0.27200000000000002</v>
      </c>
      <c r="P35" s="8">
        <f t="shared" si="6"/>
        <v>1259.578183610847</v>
      </c>
      <c r="Q35" s="8">
        <f t="shared" si="5"/>
        <v>1.4199999999999998E-11</v>
      </c>
    </row>
    <row r="36" spans="1:17" x14ac:dyDescent="0.25">
      <c r="A36" s="28">
        <v>17</v>
      </c>
      <c r="B36" s="1" t="s">
        <v>4</v>
      </c>
      <c r="C36" s="10">
        <v>622.94000000000005</v>
      </c>
      <c r="D36" s="15">
        <v>36.11</v>
      </c>
      <c r="E36" s="2">
        <v>1.0628299999999999</v>
      </c>
      <c r="F36" s="22">
        <f t="shared" si="0"/>
        <v>1.0628299999999999</v>
      </c>
      <c r="G36" s="22">
        <f t="shared" si="1"/>
        <v>0.12690190200000001</v>
      </c>
      <c r="H36" s="8">
        <v>0.11940000000000001</v>
      </c>
      <c r="I36" s="8">
        <v>6.7559999999999999E-3</v>
      </c>
      <c r="J36" s="22">
        <v>1</v>
      </c>
      <c r="K36" s="22">
        <f t="shared" si="2"/>
        <v>1.2530579020000001</v>
      </c>
      <c r="L36" s="16">
        <v>87.62</v>
      </c>
      <c r="M36" s="16">
        <v>85.467799999999997</v>
      </c>
      <c r="N36" s="16">
        <f t="shared" si="3"/>
        <v>9.5286897604193871E-2</v>
      </c>
      <c r="O36" s="16">
        <v>0.27200000000000002</v>
      </c>
      <c r="P36" s="8">
        <f t="shared" si="6"/>
        <v>368773.93785962771</v>
      </c>
      <c r="Q36" s="8">
        <f t="shared" si="5"/>
        <v>1.4199999999999998E-11</v>
      </c>
    </row>
    <row r="37" spans="1:17" x14ac:dyDescent="0.25">
      <c r="A37" s="29"/>
      <c r="B37" s="3" t="s">
        <v>5</v>
      </c>
      <c r="C37" s="17">
        <v>36.25</v>
      </c>
      <c r="D37" s="13">
        <v>621.04</v>
      </c>
      <c r="E37" s="4">
        <v>0.73604000000000003</v>
      </c>
      <c r="F37" s="22">
        <f t="shared" si="0"/>
        <v>0.73604000000000003</v>
      </c>
      <c r="G37" s="22">
        <f t="shared" si="1"/>
        <v>8.7883176000000007E-2</v>
      </c>
      <c r="H37" s="8">
        <v>0.11940000000000001</v>
      </c>
      <c r="I37" s="8">
        <v>6.7559999999999999E-3</v>
      </c>
      <c r="J37" s="22">
        <v>1</v>
      </c>
      <c r="K37" s="22">
        <f t="shared" si="2"/>
        <v>1.214039176</v>
      </c>
      <c r="L37" s="16">
        <v>87.62</v>
      </c>
      <c r="M37" s="16">
        <v>85.467799999999997</v>
      </c>
      <c r="N37" s="16">
        <f t="shared" si="3"/>
        <v>9.8349379789701291E-2</v>
      </c>
      <c r="O37" s="16">
        <v>0.27200000000000002</v>
      </c>
      <c r="P37" s="8">
        <f t="shared" si="6"/>
        <v>1208.9030970091053</v>
      </c>
      <c r="Q37" s="8">
        <f t="shared" si="5"/>
        <v>1.4199999999999998E-11</v>
      </c>
    </row>
    <row r="38" spans="1:17" x14ac:dyDescent="0.25">
      <c r="A38" s="28">
        <v>18</v>
      </c>
      <c r="B38" s="1" t="s">
        <v>4</v>
      </c>
      <c r="C38" s="10">
        <v>587.73</v>
      </c>
      <c r="D38" s="15">
        <v>36.04</v>
      </c>
      <c r="E38" s="2">
        <v>1.06091</v>
      </c>
      <c r="F38" s="22">
        <f t="shared" si="0"/>
        <v>1.06091</v>
      </c>
      <c r="G38" s="22">
        <f t="shared" si="1"/>
        <v>0.126672654</v>
      </c>
      <c r="H38" s="8">
        <v>0.11940000000000001</v>
      </c>
      <c r="I38" s="8">
        <v>6.7559999999999999E-3</v>
      </c>
      <c r="J38" s="22">
        <v>1</v>
      </c>
      <c r="K38" s="22">
        <f t="shared" si="2"/>
        <v>1.252828654</v>
      </c>
      <c r="L38" s="16">
        <v>87.62</v>
      </c>
      <c r="M38" s="16">
        <v>85.467799999999997</v>
      </c>
      <c r="N38" s="16">
        <f t="shared" si="3"/>
        <v>9.5304333612407949E-2</v>
      </c>
      <c r="O38" s="16">
        <v>0.27200000000000002</v>
      </c>
      <c r="P38" s="8">
        <f t="shared" si="6"/>
        <v>348541.98958251061</v>
      </c>
      <c r="Q38" s="8">
        <f t="shared" si="5"/>
        <v>1.4199999999999998E-11</v>
      </c>
    </row>
    <row r="39" spans="1:17" x14ac:dyDescent="0.25">
      <c r="A39" s="29"/>
      <c r="B39" s="3" t="s">
        <v>5</v>
      </c>
      <c r="C39" s="17">
        <v>29.64</v>
      </c>
      <c r="D39" s="13">
        <v>602.83000000000004</v>
      </c>
      <c r="E39" s="4">
        <v>0.74748000000000003</v>
      </c>
      <c r="F39" s="22">
        <f t="shared" si="0"/>
        <v>0.74748000000000003</v>
      </c>
      <c r="G39" s="22">
        <f t="shared" si="1"/>
        <v>8.9249112000000005E-2</v>
      </c>
      <c r="H39" s="8">
        <v>0.11940000000000001</v>
      </c>
      <c r="I39" s="8">
        <v>6.7559999999999999E-3</v>
      </c>
      <c r="J39" s="22">
        <v>1</v>
      </c>
      <c r="K39" s="22">
        <f t="shared" si="2"/>
        <v>1.215405112</v>
      </c>
      <c r="L39" s="16">
        <v>87.62</v>
      </c>
      <c r="M39" s="16">
        <v>85.467799999999997</v>
      </c>
      <c r="N39" s="16">
        <f t="shared" si="3"/>
        <v>9.8238849599309577E-2</v>
      </c>
      <c r="O39" s="16">
        <v>0.27200000000000002</v>
      </c>
      <c r="P39" s="8">
        <f t="shared" si="6"/>
        <v>1019.4707085811514</v>
      </c>
      <c r="Q39" s="8">
        <f t="shared" si="5"/>
        <v>1.4199999999999998E-11</v>
      </c>
    </row>
    <row r="40" spans="1:17" x14ac:dyDescent="0.25">
      <c r="A40" s="28">
        <v>19</v>
      </c>
      <c r="B40" s="1" t="s">
        <v>4</v>
      </c>
      <c r="C40" s="10">
        <v>580.19000000000005</v>
      </c>
      <c r="D40" s="15">
        <v>34.35</v>
      </c>
      <c r="E40" s="2">
        <v>1.04409</v>
      </c>
      <c r="F40" s="22">
        <f t="shared" si="0"/>
        <v>1.04409</v>
      </c>
      <c r="G40" s="22">
        <f t="shared" si="1"/>
        <v>0.124664346</v>
      </c>
      <c r="H40" s="8">
        <v>0.11940000000000001</v>
      </c>
      <c r="I40" s="8">
        <v>6.7559999999999999E-3</v>
      </c>
      <c r="J40" s="22">
        <v>1</v>
      </c>
      <c r="K40" s="22">
        <f t="shared" si="2"/>
        <v>1.250820346</v>
      </c>
      <c r="L40" s="16">
        <v>87.62</v>
      </c>
      <c r="M40" s="16">
        <v>85.467799999999997</v>
      </c>
      <c r="N40" s="16">
        <f t="shared" si="3"/>
        <v>9.5457353553473456E-2</v>
      </c>
      <c r="O40" s="16">
        <v>0.27200000000000002</v>
      </c>
      <c r="P40" s="8">
        <f t="shared" si="6"/>
        <v>360419.91990207485</v>
      </c>
      <c r="Q40" s="8">
        <f t="shared" si="5"/>
        <v>1.4199999999999998E-11</v>
      </c>
    </row>
    <row r="41" spans="1:17" x14ac:dyDescent="0.25">
      <c r="A41" s="29"/>
      <c r="B41" s="3" t="s">
        <v>5</v>
      </c>
      <c r="C41" s="17">
        <v>36.01</v>
      </c>
      <c r="D41" s="13">
        <v>607.05999999999995</v>
      </c>
      <c r="E41" s="4">
        <v>0.74045000000000005</v>
      </c>
      <c r="F41" s="22">
        <f t="shared" si="0"/>
        <v>0.74045000000000005</v>
      </c>
      <c r="G41" s="22">
        <f t="shared" si="1"/>
        <v>8.8409730000000006E-2</v>
      </c>
      <c r="H41" s="8">
        <v>0.11940000000000001</v>
      </c>
      <c r="I41" s="8">
        <v>6.7559999999999999E-3</v>
      </c>
      <c r="J41" s="22">
        <v>1</v>
      </c>
      <c r="K41" s="22">
        <f t="shared" si="2"/>
        <v>1.2145657300000001</v>
      </c>
      <c r="L41" s="16">
        <v>87.62</v>
      </c>
      <c r="M41" s="16">
        <v>85.467799999999997</v>
      </c>
      <c r="N41" s="16">
        <f t="shared" si="3"/>
        <v>9.830674211431932E-2</v>
      </c>
      <c r="O41" s="16">
        <v>0.27200000000000002</v>
      </c>
      <c r="P41" s="8">
        <f t="shared" si="6"/>
        <v>1229.0877152746298</v>
      </c>
      <c r="Q41" s="8">
        <f t="shared" si="5"/>
        <v>1.4199999999999998E-11</v>
      </c>
    </row>
    <row r="42" spans="1:17" x14ac:dyDescent="0.25">
      <c r="A42" s="28">
        <v>20</v>
      </c>
      <c r="B42" s="1" t="s">
        <v>4</v>
      </c>
      <c r="C42" s="10">
        <v>590.53</v>
      </c>
      <c r="D42" s="15">
        <v>37.229999999999997</v>
      </c>
      <c r="E42" s="2">
        <v>1.0268200000000001</v>
      </c>
      <c r="F42" s="22">
        <f t="shared" si="0"/>
        <v>1.0268200000000001</v>
      </c>
      <c r="G42" s="22">
        <f t="shared" si="1"/>
        <v>0.12260230800000002</v>
      </c>
      <c r="H42" s="8">
        <v>0.11940000000000001</v>
      </c>
      <c r="I42" s="8">
        <v>6.7559999999999999E-3</v>
      </c>
      <c r="J42" s="22">
        <v>1</v>
      </c>
      <c r="K42" s="22">
        <f t="shared" si="2"/>
        <v>1.248758308</v>
      </c>
      <c r="L42" s="16">
        <v>87.62</v>
      </c>
      <c r="M42" s="16">
        <v>85.467799999999997</v>
      </c>
      <c r="N42" s="16">
        <f t="shared" si="3"/>
        <v>9.5614979484084442E-2</v>
      </c>
      <c r="O42" s="16">
        <v>0.27200000000000002</v>
      </c>
      <c r="P42" s="8">
        <f t="shared" si="6"/>
        <v>337907.3753287248</v>
      </c>
      <c r="Q42" s="8">
        <f t="shared" si="5"/>
        <v>1.4199999999999998E-11</v>
      </c>
    </row>
    <row r="43" spans="1:17" x14ac:dyDescent="0.25">
      <c r="A43" s="29"/>
      <c r="B43" s="3" t="s">
        <v>5</v>
      </c>
      <c r="C43" s="17">
        <v>39.409999999999997</v>
      </c>
      <c r="D43" s="13">
        <v>595.97</v>
      </c>
      <c r="E43" s="4">
        <v>0.73770999999999998</v>
      </c>
      <c r="F43" s="22">
        <f t="shared" si="0"/>
        <v>0.73770999999999998</v>
      </c>
      <c r="G43" s="22">
        <f t="shared" si="1"/>
        <v>8.8082573999999997E-2</v>
      </c>
      <c r="H43" s="8">
        <v>0.11940000000000001</v>
      </c>
      <c r="I43" s="8">
        <v>6.7559999999999999E-3</v>
      </c>
      <c r="J43" s="22">
        <v>1</v>
      </c>
      <c r="K43" s="22">
        <f t="shared" si="2"/>
        <v>1.2142385739999999</v>
      </c>
      <c r="L43" s="16">
        <v>87.62</v>
      </c>
      <c r="M43" s="16">
        <v>85.467799999999997</v>
      </c>
      <c r="N43" s="16">
        <f t="shared" si="3"/>
        <v>9.8333229199486796E-2</v>
      </c>
      <c r="O43" s="16">
        <v>0.27200000000000002</v>
      </c>
      <c r="P43" s="8">
        <f t="shared" si="6"/>
        <v>1369.7976371448187</v>
      </c>
      <c r="Q43" s="8">
        <f t="shared" si="5"/>
        <v>1.4199999999999998E-11</v>
      </c>
    </row>
    <row r="44" spans="1:17" x14ac:dyDescent="0.25">
      <c r="A44" s="28">
        <v>21</v>
      </c>
      <c r="B44" s="1" t="s">
        <v>4</v>
      </c>
      <c r="C44" s="10">
        <v>645.83000000000004</v>
      </c>
      <c r="D44" s="15">
        <v>36.78</v>
      </c>
      <c r="E44" s="2">
        <v>1.0173300000000001</v>
      </c>
      <c r="F44" s="22">
        <f t="shared" si="0"/>
        <v>1.0173300000000001</v>
      </c>
      <c r="G44" s="22">
        <f t="shared" si="1"/>
        <v>0.12146920200000001</v>
      </c>
      <c r="H44" s="8">
        <v>0.11940000000000001</v>
      </c>
      <c r="I44" s="8">
        <v>6.7559999999999999E-3</v>
      </c>
      <c r="J44" s="22">
        <v>1</v>
      </c>
      <c r="K44" s="22">
        <f t="shared" si="2"/>
        <v>1.247625202</v>
      </c>
      <c r="L44" s="16">
        <v>87.62</v>
      </c>
      <c r="M44" s="16">
        <v>85.467799999999997</v>
      </c>
      <c r="N44" s="16">
        <f t="shared" si="3"/>
        <v>9.570181798876487E-2</v>
      </c>
      <c r="O44" s="16">
        <v>0.27200000000000002</v>
      </c>
      <c r="P44" s="8">
        <f t="shared" si="6"/>
        <v>373732.5981823866</v>
      </c>
      <c r="Q44" s="8">
        <f t="shared" si="5"/>
        <v>1.4199999999999998E-11</v>
      </c>
    </row>
    <row r="45" spans="1:17" x14ac:dyDescent="0.25">
      <c r="A45" s="29"/>
      <c r="B45" s="3" t="s">
        <v>5</v>
      </c>
      <c r="C45" s="17">
        <v>35.43</v>
      </c>
      <c r="D45" s="13">
        <v>627.4</v>
      </c>
      <c r="E45" s="4">
        <v>0.74565999999999999</v>
      </c>
      <c r="F45" s="22">
        <f t="shared" si="0"/>
        <v>0.74565999999999999</v>
      </c>
      <c r="G45" s="22">
        <f t="shared" si="1"/>
        <v>8.9031804000000006E-2</v>
      </c>
      <c r="H45" s="8">
        <v>0.11940000000000001</v>
      </c>
      <c r="I45" s="8">
        <v>6.7559999999999999E-3</v>
      </c>
      <c r="J45" s="22">
        <v>1</v>
      </c>
      <c r="K45" s="22">
        <f t="shared" si="2"/>
        <v>1.2151878039999999</v>
      </c>
      <c r="L45" s="16">
        <v>87.62</v>
      </c>
      <c r="M45" s="16">
        <v>85.467799999999997</v>
      </c>
      <c r="N45" s="16">
        <f t="shared" si="3"/>
        <v>9.8256417326584702E-2</v>
      </c>
      <c r="O45" s="16">
        <v>0.27200000000000002</v>
      </c>
      <c r="P45" s="8">
        <f t="shared" si="6"/>
        <v>1170.6859097975712</v>
      </c>
      <c r="Q45" s="8">
        <f t="shared" si="5"/>
        <v>1.4199999999999998E-11</v>
      </c>
    </row>
    <row r="46" spans="1:17" x14ac:dyDescent="0.25">
      <c r="A46" s="28">
        <v>22</v>
      </c>
      <c r="B46" s="1" t="s">
        <v>4</v>
      </c>
      <c r="C46" s="10">
        <v>674.77</v>
      </c>
      <c r="D46" s="15">
        <v>39.770000000000003</v>
      </c>
      <c r="E46" s="2">
        <v>1.01146</v>
      </c>
      <c r="F46" s="22">
        <f t="shared" si="0"/>
        <v>1.01146</v>
      </c>
      <c r="G46" s="22">
        <f t="shared" si="1"/>
        <v>0.12076832400000001</v>
      </c>
      <c r="H46" s="8">
        <v>0.11940000000000001</v>
      </c>
      <c r="I46" s="8">
        <v>6.7559999999999999E-3</v>
      </c>
      <c r="J46" s="22">
        <v>1</v>
      </c>
      <c r="K46" s="22">
        <f t="shared" si="2"/>
        <v>1.2469243240000001</v>
      </c>
      <c r="L46" s="16">
        <v>87.62</v>
      </c>
      <c r="M46" s="16">
        <v>85.467799999999997</v>
      </c>
      <c r="N46" s="16">
        <f t="shared" si="3"/>
        <v>9.5755610586677434E-2</v>
      </c>
      <c r="O46" s="16">
        <v>0.27200000000000002</v>
      </c>
      <c r="P46" s="8">
        <f t="shared" si="6"/>
        <v>360919.7291987646</v>
      </c>
      <c r="Q46" s="8">
        <f t="shared" si="5"/>
        <v>1.4199999999999998E-11</v>
      </c>
    </row>
    <row r="47" spans="1:17" x14ac:dyDescent="0.25">
      <c r="A47" s="29"/>
      <c r="B47" s="3" t="s">
        <v>5</v>
      </c>
      <c r="C47" s="17">
        <v>35</v>
      </c>
      <c r="D47" s="13">
        <v>621.32000000000005</v>
      </c>
      <c r="E47" s="4">
        <v>0.74582000000000004</v>
      </c>
      <c r="F47" s="22">
        <f t="shared" si="0"/>
        <v>0.74582000000000004</v>
      </c>
      <c r="G47" s="22">
        <f t="shared" si="1"/>
        <v>8.9050908000000012E-2</v>
      </c>
      <c r="H47" s="8">
        <v>0.11940000000000001</v>
      </c>
      <c r="I47" s="8">
        <v>6.7559999999999999E-3</v>
      </c>
      <c r="J47" s="22">
        <v>1</v>
      </c>
      <c r="K47" s="22">
        <f t="shared" si="2"/>
        <v>1.2152069080000001</v>
      </c>
      <c r="L47" s="16">
        <v>87.62</v>
      </c>
      <c r="M47" s="16">
        <v>85.467799999999997</v>
      </c>
      <c r="N47" s="16">
        <f t="shared" si="3"/>
        <v>9.8254872659101114E-2</v>
      </c>
      <c r="O47" s="16">
        <v>0.27200000000000002</v>
      </c>
      <c r="P47" s="8">
        <f t="shared" si="6"/>
        <v>1167.8129626620487</v>
      </c>
      <c r="Q47" s="8">
        <f t="shared" si="5"/>
        <v>1.4199999999999998E-11</v>
      </c>
    </row>
    <row r="48" spans="1:17" x14ac:dyDescent="0.25">
      <c r="A48" s="28">
        <v>23</v>
      </c>
      <c r="B48" s="1" t="s">
        <v>4</v>
      </c>
      <c r="C48" s="10">
        <v>690.81</v>
      </c>
      <c r="D48" s="15">
        <v>41.52</v>
      </c>
      <c r="E48" s="2">
        <v>1.0004900000000001</v>
      </c>
      <c r="F48" s="22">
        <f t="shared" si="0"/>
        <v>1.0004900000000001</v>
      </c>
      <c r="G48" s="22">
        <f t="shared" si="1"/>
        <v>0.11945850600000002</v>
      </c>
      <c r="H48" s="8">
        <v>0.11940000000000001</v>
      </c>
      <c r="I48" s="8">
        <v>6.7559999999999999E-3</v>
      </c>
      <c r="J48" s="22">
        <v>1</v>
      </c>
      <c r="K48" s="22">
        <f t="shared" si="2"/>
        <v>1.2456145060000001</v>
      </c>
      <c r="L48" s="16">
        <v>87.62</v>
      </c>
      <c r="M48" s="16">
        <v>85.467799999999997</v>
      </c>
      <c r="N48" s="16">
        <f t="shared" si="3"/>
        <v>9.5856301789086579E-2</v>
      </c>
      <c r="O48" s="16">
        <v>0.27200000000000002</v>
      </c>
      <c r="P48" s="8">
        <f t="shared" si="6"/>
        <v>353553.61261173291</v>
      </c>
      <c r="Q48" s="8">
        <f t="shared" si="5"/>
        <v>1.4199999999999998E-11</v>
      </c>
    </row>
    <row r="49" spans="1:17" x14ac:dyDescent="0.25">
      <c r="A49" s="29"/>
      <c r="B49" s="3" t="s">
        <v>5</v>
      </c>
      <c r="C49" s="17">
        <v>45.32</v>
      </c>
      <c r="D49" s="13">
        <v>562.85</v>
      </c>
      <c r="E49" s="4">
        <v>0.74061999999999995</v>
      </c>
      <c r="F49" s="22">
        <f t="shared" si="0"/>
        <v>0.74061999999999995</v>
      </c>
      <c r="G49" s="22">
        <f t="shared" si="1"/>
        <v>8.8430027999999994E-2</v>
      </c>
      <c r="H49" s="8">
        <v>0.11940000000000001</v>
      </c>
      <c r="I49" s="8">
        <v>6.7559999999999999E-3</v>
      </c>
      <c r="J49" s="22">
        <v>1</v>
      </c>
      <c r="K49" s="22">
        <f t="shared" si="2"/>
        <v>1.214586028</v>
      </c>
      <c r="L49" s="16">
        <v>87.62</v>
      </c>
      <c r="M49" s="16">
        <v>85.467799999999997</v>
      </c>
      <c r="N49" s="16">
        <f t="shared" si="3"/>
        <v>9.8305099225132864E-2</v>
      </c>
      <c r="O49" s="16">
        <v>0.27200000000000002</v>
      </c>
      <c r="P49" s="8">
        <f t="shared" si="6"/>
        <v>1668.3834105471749</v>
      </c>
      <c r="Q49" s="8">
        <f t="shared" si="5"/>
        <v>1.4199999999999998E-11</v>
      </c>
    </row>
    <row r="50" spans="1:17" x14ac:dyDescent="0.25">
      <c r="A50" s="28">
        <v>24</v>
      </c>
      <c r="B50" s="1" t="s">
        <v>4</v>
      </c>
      <c r="C50" s="10">
        <v>657.49</v>
      </c>
      <c r="D50" s="15">
        <v>42.08</v>
      </c>
      <c r="E50" s="2">
        <v>1.0076099999999999</v>
      </c>
      <c r="F50" s="22">
        <f t="shared" si="0"/>
        <v>1.0076099999999999</v>
      </c>
      <c r="G50" s="22">
        <f t="shared" si="1"/>
        <v>0.120308634</v>
      </c>
      <c r="H50" s="8">
        <v>0.11940000000000001</v>
      </c>
      <c r="I50" s="8">
        <v>6.7559999999999999E-3</v>
      </c>
      <c r="J50" s="22">
        <v>1</v>
      </c>
      <c r="K50" s="22">
        <f t="shared" si="2"/>
        <v>1.2464646340000001</v>
      </c>
      <c r="L50" s="16">
        <v>87.62</v>
      </c>
      <c r="M50" s="16">
        <v>85.467799999999997</v>
      </c>
      <c r="N50" s="16">
        <f t="shared" si="3"/>
        <v>9.5790924782868728E-2</v>
      </c>
      <c r="O50" s="16">
        <v>0.27200000000000002</v>
      </c>
      <c r="P50" s="8">
        <f t="shared" si="6"/>
        <v>332249.03836579446</v>
      </c>
      <c r="Q50" s="8">
        <f t="shared" si="5"/>
        <v>1.4199999999999998E-11</v>
      </c>
    </row>
    <row r="51" spans="1:17" x14ac:dyDescent="0.25">
      <c r="A51" s="29"/>
      <c r="B51" s="3" t="s">
        <v>5</v>
      </c>
      <c r="C51" s="17">
        <v>40.15</v>
      </c>
      <c r="D51" s="13">
        <v>770.99</v>
      </c>
      <c r="E51" s="4">
        <v>0.74353999999999998</v>
      </c>
      <c r="F51" s="22">
        <f t="shared" si="0"/>
        <v>0.74353999999999998</v>
      </c>
      <c r="G51" s="22">
        <f t="shared" si="1"/>
        <v>8.8778676000000001E-2</v>
      </c>
      <c r="H51" s="8">
        <v>0.11940000000000001</v>
      </c>
      <c r="I51" s="8">
        <v>6.7559999999999999E-3</v>
      </c>
      <c r="J51" s="22">
        <v>1</v>
      </c>
      <c r="K51" s="22">
        <f t="shared" si="2"/>
        <v>1.2149346759999999</v>
      </c>
      <c r="L51" s="16">
        <v>87.62</v>
      </c>
      <c r="M51" s="16">
        <v>85.467799999999997</v>
      </c>
      <c r="N51" s="16">
        <f t="shared" si="3"/>
        <v>9.8276888756774622E-2</v>
      </c>
      <c r="O51" s="16">
        <v>0.27200000000000002</v>
      </c>
      <c r="P51" s="8">
        <f t="shared" si="6"/>
        <v>1079.3445010317803</v>
      </c>
      <c r="Q51" s="8">
        <f t="shared" si="5"/>
        <v>1.4199999999999998E-11</v>
      </c>
    </row>
    <row r="52" spans="1:17" x14ac:dyDescent="0.25">
      <c r="A52" s="28">
        <v>25</v>
      </c>
      <c r="B52" s="1" t="s">
        <v>4</v>
      </c>
      <c r="C52" s="10">
        <v>712.24</v>
      </c>
      <c r="D52" s="15">
        <v>43.08</v>
      </c>
      <c r="E52" s="2">
        <v>0.98499000000000003</v>
      </c>
      <c r="F52" s="22">
        <f t="shared" si="0"/>
        <v>0.98499000000000003</v>
      </c>
      <c r="G52" s="22">
        <f t="shared" si="1"/>
        <v>0.11760780600000001</v>
      </c>
      <c r="H52" s="8">
        <v>0.11940000000000001</v>
      </c>
      <c r="I52" s="8">
        <v>6.7559999999999999E-3</v>
      </c>
      <c r="J52" s="22">
        <v>1</v>
      </c>
      <c r="K52" s="22">
        <f t="shared" si="2"/>
        <v>1.243763806</v>
      </c>
      <c r="L52" s="16">
        <v>87.62</v>
      </c>
      <c r="M52" s="16">
        <v>85.467799999999997</v>
      </c>
      <c r="N52" s="16">
        <f t="shared" si="3"/>
        <v>9.5998934382883955E-2</v>
      </c>
      <c r="O52" s="16">
        <v>0.27200000000000002</v>
      </c>
      <c r="P52" s="8">
        <f t="shared" si="6"/>
        <v>350799.4723171381</v>
      </c>
      <c r="Q52" s="8">
        <f t="shared" si="5"/>
        <v>1.4199999999999998E-11</v>
      </c>
    </row>
    <row r="53" spans="1:17" x14ac:dyDescent="0.25">
      <c r="A53" s="29"/>
      <c r="B53" s="3" t="s">
        <v>5</v>
      </c>
      <c r="C53" s="17">
        <v>45.09</v>
      </c>
      <c r="D53" s="13">
        <v>639.89</v>
      </c>
      <c r="E53" s="4">
        <v>0.74819999999999998</v>
      </c>
      <c r="F53" s="22">
        <f t="shared" si="0"/>
        <v>0.74819999999999998</v>
      </c>
      <c r="G53" s="22">
        <f t="shared" si="1"/>
        <v>8.9335079999999997E-2</v>
      </c>
      <c r="H53" s="8">
        <v>0.11940000000000001</v>
      </c>
      <c r="I53" s="8">
        <v>6.7559999999999999E-3</v>
      </c>
      <c r="J53" s="22">
        <v>1</v>
      </c>
      <c r="K53" s="22">
        <f t="shared" si="2"/>
        <v>1.2154910800000001</v>
      </c>
      <c r="L53" s="16">
        <v>87.62</v>
      </c>
      <c r="M53" s="16">
        <v>85.467799999999997</v>
      </c>
      <c r="N53" s="16">
        <f t="shared" si="3"/>
        <v>9.82319014632341E-2</v>
      </c>
      <c r="O53" s="16">
        <v>0.27200000000000002</v>
      </c>
      <c r="P53" s="8">
        <f t="shared" si="6"/>
        <v>1461.1575259849399</v>
      </c>
      <c r="Q53" s="8">
        <f t="shared" si="5"/>
        <v>1.4199999999999998E-11</v>
      </c>
    </row>
    <row r="54" spans="1:17" x14ac:dyDescent="0.25">
      <c r="A54" s="28">
        <v>26</v>
      </c>
      <c r="B54" s="1" t="s">
        <v>4</v>
      </c>
      <c r="C54" s="10">
        <v>667.19</v>
      </c>
      <c r="D54" s="15">
        <v>47.97</v>
      </c>
      <c r="E54" s="2">
        <v>0.97401000000000004</v>
      </c>
      <c r="F54" s="22">
        <f t="shared" si="0"/>
        <v>0.97401000000000004</v>
      </c>
      <c r="G54" s="22">
        <f t="shared" si="1"/>
        <v>0.11629679400000001</v>
      </c>
      <c r="H54" s="8">
        <v>0.11940000000000001</v>
      </c>
      <c r="I54" s="8">
        <v>6.7559999999999999E-3</v>
      </c>
      <c r="J54" s="22">
        <v>1</v>
      </c>
      <c r="K54" s="22">
        <f t="shared" si="2"/>
        <v>1.2424527940000001</v>
      </c>
      <c r="L54" s="16">
        <v>87.62</v>
      </c>
      <c r="M54" s="16">
        <v>85.467799999999997</v>
      </c>
      <c r="N54" s="16">
        <f t="shared" si="3"/>
        <v>9.6100230589525312E-2</v>
      </c>
      <c r="O54" s="16">
        <v>0.27200000000000002</v>
      </c>
      <c r="P54" s="8">
        <f t="shared" si="6"/>
        <v>294801.75057649059</v>
      </c>
      <c r="Q54" s="8">
        <f t="shared" si="5"/>
        <v>1.4199999999999998E-11</v>
      </c>
    </row>
    <row r="55" spans="1:17" x14ac:dyDescent="0.25">
      <c r="A55" s="29"/>
      <c r="B55" s="3" t="s">
        <v>5</v>
      </c>
      <c r="C55" s="17">
        <v>47.03</v>
      </c>
      <c r="D55" s="13">
        <v>663.86</v>
      </c>
      <c r="E55" s="4">
        <v>0.74929000000000001</v>
      </c>
      <c r="F55" s="22">
        <f t="shared" si="0"/>
        <v>0.74929000000000001</v>
      </c>
      <c r="G55" s="22">
        <f t="shared" si="1"/>
        <v>8.9465226000000009E-2</v>
      </c>
      <c r="H55" s="8">
        <v>0.11940000000000001</v>
      </c>
      <c r="I55" s="8">
        <v>6.7559999999999999E-3</v>
      </c>
      <c r="J55" s="22">
        <v>1</v>
      </c>
      <c r="K55" s="22">
        <f t="shared" si="2"/>
        <v>1.2156212260000001</v>
      </c>
      <c r="L55" s="16">
        <v>87.62</v>
      </c>
      <c r="M55" s="16">
        <v>85.467799999999997</v>
      </c>
      <c r="N55" s="16">
        <f t="shared" si="3"/>
        <v>9.8221384627253952E-2</v>
      </c>
      <c r="O55" s="16">
        <v>0.27200000000000002</v>
      </c>
      <c r="P55" s="8">
        <f t="shared" si="6"/>
        <v>1469.1532595078479</v>
      </c>
      <c r="Q55" s="8">
        <f t="shared" si="5"/>
        <v>1.4199999999999998E-11</v>
      </c>
    </row>
    <row r="56" spans="1:17" x14ac:dyDescent="0.25">
      <c r="A56" s="28">
        <v>27</v>
      </c>
      <c r="B56" s="1" t="s">
        <v>4</v>
      </c>
      <c r="C56" s="10">
        <v>612.47</v>
      </c>
      <c r="D56" s="15">
        <v>49.48</v>
      </c>
      <c r="E56" s="2">
        <v>0.97679000000000005</v>
      </c>
      <c r="F56" s="22">
        <f t="shared" si="0"/>
        <v>0.97679000000000005</v>
      </c>
      <c r="G56" s="22">
        <f t="shared" si="1"/>
        <v>0.11662872600000002</v>
      </c>
      <c r="H56" s="8">
        <v>0.11940000000000001</v>
      </c>
      <c r="I56" s="8">
        <v>6.7559999999999999E-3</v>
      </c>
      <c r="J56" s="22">
        <v>1</v>
      </c>
      <c r="K56" s="22">
        <f t="shared" si="2"/>
        <v>1.242784726</v>
      </c>
      <c r="L56" s="16">
        <v>87.62</v>
      </c>
      <c r="M56" s="16">
        <v>85.467799999999997</v>
      </c>
      <c r="N56" s="16">
        <f t="shared" si="3"/>
        <v>9.6074563439718361E-2</v>
      </c>
      <c r="O56" s="16">
        <v>0.27200000000000002</v>
      </c>
      <c r="P56" s="8">
        <f t="shared" si="6"/>
        <v>262434.77845633053</v>
      </c>
      <c r="Q56" s="8">
        <f t="shared" si="5"/>
        <v>1.4199999999999998E-11</v>
      </c>
    </row>
    <row r="57" spans="1:17" x14ac:dyDescent="0.25">
      <c r="A57" s="29"/>
      <c r="B57" s="3" t="s">
        <v>5</v>
      </c>
      <c r="C57" s="17">
        <v>45.28</v>
      </c>
      <c r="D57" s="13">
        <v>729.13</v>
      </c>
      <c r="E57" s="4">
        <v>0.74780999999999997</v>
      </c>
      <c r="F57" s="22">
        <f t="shared" si="0"/>
        <v>0.74780999999999997</v>
      </c>
      <c r="G57" s="22">
        <f t="shared" si="1"/>
        <v>8.9288513999999999E-2</v>
      </c>
      <c r="H57" s="8">
        <v>0.11940000000000001</v>
      </c>
      <c r="I57" s="8">
        <v>6.7559999999999999E-3</v>
      </c>
      <c r="J57" s="22">
        <v>1</v>
      </c>
      <c r="K57" s="22">
        <f t="shared" si="2"/>
        <v>1.2154445140000001</v>
      </c>
      <c r="L57" s="16">
        <v>87.62</v>
      </c>
      <c r="M57" s="16">
        <v>85.467799999999997</v>
      </c>
      <c r="N57" s="16">
        <f t="shared" si="3"/>
        <v>9.8235664914934975E-2</v>
      </c>
      <c r="O57" s="16">
        <v>0.27200000000000002</v>
      </c>
      <c r="P57" s="8">
        <f t="shared" si="6"/>
        <v>1287.6770026588244</v>
      </c>
      <c r="Q57" s="8">
        <f t="shared" si="5"/>
        <v>1.4199999999999998E-11</v>
      </c>
    </row>
    <row r="58" spans="1:17" x14ac:dyDescent="0.25">
      <c r="A58" s="28">
        <v>28</v>
      </c>
      <c r="B58" s="1" t="s">
        <v>4</v>
      </c>
      <c r="C58" s="10">
        <v>709.14</v>
      </c>
      <c r="D58" s="15">
        <v>47.14</v>
      </c>
      <c r="E58" s="2">
        <v>0.95433000000000001</v>
      </c>
      <c r="F58" s="22">
        <f t="shared" si="0"/>
        <v>0.95433000000000001</v>
      </c>
      <c r="G58" s="22">
        <f t="shared" si="1"/>
        <v>0.11394700200000001</v>
      </c>
      <c r="H58" s="8">
        <v>0.11940000000000001</v>
      </c>
      <c r="I58" s="8">
        <v>6.7559999999999999E-3</v>
      </c>
      <c r="J58" s="22">
        <v>1</v>
      </c>
      <c r="K58" s="22">
        <f t="shared" si="2"/>
        <v>1.2401030020000001</v>
      </c>
      <c r="L58" s="16">
        <v>87.62</v>
      </c>
      <c r="M58" s="16">
        <v>85.467799999999997</v>
      </c>
      <c r="N58" s="16">
        <f t="shared" si="3"/>
        <v>9.6282324780631409E-2</v>
      </c>
      <c r="O58" s="16">
        <v>0.27200000000000002</v>
      </c>
      <c r="P58" s="8">
        <f t="shared" si="6"/>
        <v>318251.54070445837</v>
      </c>
      <c r="Q58" s="8">
        <f t="shared" si="5"/>
        <v>1.4199999999999998E-11</v>
      </c>
    </row>
    <row r="59" spans="1:17" x14ac:dyDescent="0.25">
      <c r="A59" s="29"/>
      <c r="B59" s="3" t="s">
        <v>5</v>
      </c>
      <c r="C59" s="17">
        <v>50.6</v>
      </c>
      <c r="D59" s="13">
        <v>791.9</v>
      </c>
      <c r="E59" s="4">
        <v>0.75970000000000004</v>
      </c>
      <c r="F59" s="22">
        <f t="shared" si="0"/>
        <v>0.75970000000000004</v>
      </c>
      <c r="G59" s="22">
        <f t="shared" si="1"/>
        <v>9.0708180000000013E-2</v>
      </c>
      <c r="H59" s="8">
        <v>0.11940000000000001</v>
      </c>
      <c r="I59" s="8">
        <v>6.7559999999999999E-3</v>
      </c>
      <c r="J59" s="22">
        <v>1</v>
      </c>
      <c r="K59" s="22">
        <f t="shared" si="2"/>
        <v>1.21686418</v>
      </c>
      <c r="L59" s="16">
        <v>87.62</v>
      </c>
      <c r="M59" s="16">
        <v>85.467799999999997</v>
      </c>
      <c r="N59" s="16">
        <f t="shared" si="3"/>
        <v>9.8121057355801206E-2</v>
      </c>
      <c r="O59" s="16">
        <v>0.27200000000000002</v>
      </c>
      <c r="P59" s="8">
        <f t="shared" si="6"/>
        <v>1326.4553395131943</v>
      </c>
      <c r="Q59" s="8">
        <f t="shared" si="5"/>
        <v>1.4199999999999998E-11</v>
      </c>
    </row>
    <row r="60" spans="1:17" x14ac:dyDescent="0.25">
      <c r="A60" s="28">
        <v>29</v>
      </c>
      <c r="B60" s="1" t="s">
        <v>4</v>
      </c>
      <c r="C60" s="10">
        <v>666.79</v>
      </c>
      <c r="D60" s="15">
        <v>52.46</v>
      </c>
      <c r="E60" s="2">
        <v>0.9486</v>
      </c>
      <c r="F60" s="22">
        <f t="shared" si="0"/>
        <v>0.9486</v>
      </c>
      <c r="G60" s="22">
        <f t="shared" si="1"/>
        <v>0.11326284</v>
      </c>
      <c r="H60" s="8">
        <v>0.11940000000000001</v>
      </c>
      <c r="I60" s="8">
        <v>6.7559999999999999E-3</v>
      </c>
      <c r="J60" s="22">
        <v>1</v>
      </c>
      <c r="K60" s="22">
        <f t="shared" si="2"/>
        <v>1.2394188399999999</v>
      </c>
      <c r="L60" s="16">
        <v>87.62</v>
      </c>
      <c r="M60" s="16">
        <v>85.467799999999997</v>
      </c>
      <c r="N60" s="16">
        <f t="shared" si="3"/>
        <v>9.6335472841448833E-2</v>
      </c>
      <c r="O60" s="16">
        <v>0.27200000000000002</v>
      </c>
      <c r="P60" s="8">
        <f t="shared" si="6"/>
        <v>268750.47240352159</v>
      </c>
      <c r="Q60" s="8">
        <f t="shared" si="5"/>
        <v>1.4199999999999998E-11</v>
      </c>
    </row>
    <row r="61" spans="1:17" x14ac:dyDescent="0.25">
      <c r="A61" s="29"/>
      <c r="B61" s="3" t="s">
        <v>5</v>
      </c>
      <c r="C61" s="17">
        <v>47.37</v>
      </c>
      <c r="D61" s="13">
        <v>729.67</v>
      </c>
      <c r="E61" s="4">
        <v>0.74580000000000002</v>
      </c>
      <c r="F61" s="22">
        <f t="shared" si="0"/>
        <v>0.74580000000000002</v>
      </c>
      <c r="G61" s="22">
        <f t="shared" si="1"/>
        <v>8.9048520000000006E-2</v>
      </c>
      <c r="H61" s="8">
        <v>0.11940000000000001</v>
      </c>
      <c r="I61" s="8">
        <v>6.7559999999999999E-3</v>
      </c>
      <c r="J61" s="22">
        <v>1</v>
      </c>
      <c r="K61" s="22">
        <f t="shared" si="2"/>
        <v>1.2152045200000001</v>
      </c>
      <c r="L61" s="16">
        <v>87.62</v>
      </c>
      <c r="M61" s="16">
        <v>85.467799999999997</v>
      </c>
      <c r="N61" s="16">
        <f t="shared" si="3"/>
        <v>9.8255065739880548E-2</v>
      </c>
      <c r="O61" s="16">
        <v>0.27200000000000002</v>
      </c>
      <c r="P61" s="8">
        <f t="shared" si="6"/>
        <v>1345.8498835802993</v>
      </c>
      <c r="Q61" s="8">
        <f t="shared" si="5"/>
        <v>1.4199999999999998E-11</v>
      </c>
    </row>
    <row r="62" spans="1:17" x14ac:dyDescent="0.25">
      <c r="A62" s="28">
        <v>30</v>
      </c>
      <c r="B62" s="1" t="s">
        <v>4</v>
      </c>
      <c r="C62" s="10">
        <v>666.98</v>
      </c>
      <c r="D62" s="15">
        <v>48.37</v>
      </c>
      <c r="E62" s="2">
        <v>0.95218000000000003</v>
      </c>
      <c r="F62" s="22">
        <f t="shared" si="0"/>
        <v>0.95218000000000003</v>
      </c>
      <c r="G62" s="22">
        <f t="shared" si="1"/>
        <v>0.11369029200000001</v>
      </c>
      <c r="H62" s="8">
        <v>0.11940000000000001</v>
      </c>
      <c r="I62" s="8">
        <v>6.7559999999999999E-3</v>
      </c>
      <c r="J62" s="22">
        <v>1</v>
      </c>
      <c r="K62" s="22">
        <f t="shared" si="2"/>
        <v>1.239846292</v>
      </c>
      <c r="L62" s="16">
        <v>87.62</v>
      </c>
      <c r="M62" s="16">
        <v>85.467799999999997</v>
      </c>
      <c r="N62" s="16">
        <f t="shared" si="3"/>
        <v>9.6302260022406078E-2</v>
      </c>
      <c r="O62" s="16">
        <v>0.27200000000000002</v>
      </c>
      <c r="P62" s="8">
        <f t="shared" si="6"/>
        <v>291658.69125722104</v>
      </c>
      <c r="Q62" s="8">
        <f t="shared" si="5"/>
        <v>1.4199999999999998E-11</v>
      </c>
    </row>
    <row r="63" spans="1:17" x14ac:dyDescent="0.25">
      <c r="A63" s="29"/>
      <c r="B63" s="3" t="s">
        <v>5</v>
      </c>
      <c r="C63" s="17">
        <v>50.21</v>
      </c>
      <c r="D63" s="13">
        <v>804.1</v>
      </c>
      <c r="E63" s="4">
        <v>0.74653999999999998</v>
      </c>
      <c r="F63" s="22">
        <f t="shared" si="0"/>
        <v>0.74653999999999998</v>
      </c>
      <c r="G63" s="22">
        <f t="shared" si="1"/>
        <v>8.9136876000000004E-2</v>
      </c>
      <c r="H63" s="8">
        <v>0.11940000000000001</v>
      </c>
      <c r="I63" s="8">
        <v>6.7559999999999999E-3</v>
      </c>
      <c r="J63" s="22">
        <v>1</v>
      </c>
      <c r="K63" s="22">
        <f t="shared" si="2"/>
        <v>1.2152928759999999</v>
      </c>
      <c r="L63" s="16">
        <v>87.62</v>
      </c>
      <c r="M63" s="16">
        <v>85.467799999999997</v>
      </c>
      <c r="N63" s="16">
        <f t="shared" si="3"/>
        <v>9.8247922256396086E-2</v>
      </c>
      <c r="O63" s="16">
        <v>0.27200000000000002</v>
      </c>
      <c r="P63" s="8">
        <f t="shared" si="6"/>
        <v>1294.5876584759728</v>
      </c>
      <c r="Q63" s="8">
        <f t="shared" si="5"/>
        <v>1.4199999999999998E-11</v>
      </c>
    </row>
    <row r="64" spans="1:17" x14ac:dyDescent="0.25">
      <c r="A64" s="28">
        <v>31</v>
      </c>
      <c r="B64" s="1" t="s">
        <v>4</v>
      </c>
      <c r="C64" s="10">
        <v>753.45</v>
      </c>
      <c r="D64" s="15">
        <v>46.62</v>
      </c>
      <c r="E64" s="2">
        <v>0.94201999999999997</v>
      </c>
      <c r="F64" s="22">
        <f t="shared" si="0"/>
        <v>0.94201999999999997</v>
      </c>
      <c r="G64" s="22">
        <f t="shared" si="1"/>
        <v>0.11247718800000001</v>
      </c>
      <c r="H64" s="8">
        <v>0.11940000000000001</v>
      </c>
      <c r="I64" s="8">
        <v>6.7559999999999999E-3</v>
      </c>
      <c r="J64" s="22">
        <v>1</v>
      </c>
      <c r="K64" s="22">
        <f t="shared" si="2"/>
        <v>1.2386331880000001</v>
      </c>
      <c r="L64" s="16">
        <v>87.62</v>
      </c>
      <c r="M64" s="16">
        <v>85.467799999999997</v>
      </c>
      <c r="N64" s="16">
        <f t="shared" si="3"/>
        <v>9.6396577418366408E-2</v>
      </c>
      <c r="O64" s="16">
        <v>0.27200000000000002</v>
      </c>
      <c r="P64" s="8">
        <f t="shared" si="6"/>
        <v>341503.55699334579</v>
      </c>
      <c r="Q64" s="8">
        <f t="shared" si="5"/>
        <v>1.4199999999999998E-11</v>
      </c>
    </row>
    <row r="65" spans="1:17" x14ac:dyDescent="0.25">
      <c r="A65" s="29"/>
      <c r="B65" s="3" t="s">
        <v>5</v>
      </c>
      <c r="C65" s="17">
        <v>56.87</v>
      </c>
      <c r="D65" s="13">
        <v>808.57</v>
      </c>
      <c r="E65" s="4">
        <v>0.75641000000000003</v>
      </c>
      <c r="F65" s="22">
        <f t="shared" si="0"/>
        <v>0.75641000000000003</v>
      </c>
      <c r="G65" s="22">
        <f t="shared" si="1"/>
        <v>9.0315354000000014E-2</v>
      </c>
      <c r="H65" s="8">
        <v>0.11940000000000001</v>
      </c>
      <c r="I65" s="8">
        <v>6.7559999999999999E-3</v>
      </c>
      <c r="J65" s="22">
        <v>1</v>
      </c>
      <c r="K65" s="22">
        <f t="shared" si="2"/>
        <v>1.2164713540000001</v>
      </c>
      <c r="L65" s="16">
        <v>87.62</v>
      </c>
      <c r="M65" s="16">
        <v>85.467799999999997</v>
      </c>
      <c r="N65" s="16">
        <f t="shared" si="3"/>
        <v>9.8152742855299499E-2</v>
      </c>
      <c r="O65" s="16">
        <v>0.27200000000000002</v>
      </c>
      <c r="P65" s="8">
        <f t="shared" si="6"/>
        <v>1459.6134006864538</v>
      </c>
      <c r="Q65" s="8">
        <f t="shared" si="5"/>
        <v>1.4199999999999998E-11</v>
      </c>
    </row>
    <row r="66" spans="1:17" x14ac:dyDescent="0.25">
      <c r="A66" s="28">
        <v>32</v>
      </c>
      <c r="B66" s="1" t="s">
        <v>4</v>
      </c>
      <c r="C66" s="10">
        <v>741.25</v>
      </c>
      <c r="D66" s="15">
        <v>50.05</v>
      </c>
      <c r="E66" s="2">
        <v>0.93284</v>
      </c>
      <c r="F66" s="22">
        <f t="shared" si="0"/>
        <v>0.93284</v>
      </c>
      <c r="G66" s="22">
        <f t="shared" si="1"/>
        <v>0.11138109600000001</v>
      </c>
      <c r="H66" s="8">
        <v>0.11940000000000001</v>
      </c>
      <c r="I66" s="8">
        <v>6.7559999999999999E-3</v>
      </c>
      <c r="J66" s="22">
        <v>1</v>
      </c>
      <c r="K66" s="22">
        <f t="shared" si="2"/>
        <v>1.2375370960000001</v>
      </c>
      <c r="L66" s="16">
        <v>87.62</v>
      </c>
      <c r="M66" s="16">
        <v>85.467799999999997</v>
      </c>
      <c r="N66" s="16">
        <f t="shared" si="3"/>
        <v>9.6481956287151172E-2</v>
      </c>
      <c r="O66" s="16">
        <v>0.27200000000000002</v>
      </c>
      <c r="P66" s="8">
        <f t="shared" si="6"/>
        <v>312672.15131073067</v>
      </c>
      <c r="Q66" s="8">
        <f t="shared" si="5"/>
        <v>1.4199999999999998E-11</v>
      </c>
    </row>
    <row r="67" spans="1:17" x14ac:dyDescent="0.25">
      <c r="A67" s="29"/>
      <c r="B67" s="3" t="s">
        <v>5</v>
      </c>
      <c r="C67" s="17">
        <v>52.03</v>
      </c>
      <c r="D67" s="13">
        <v>664.94</v>
      </c>
      <c r="E67" s="4">
        <v>0.76344000000000001</v>
      </c>
      <c r="F67" s="22">
        <f t="shared" si="0"/>
        <v>0.76344000000000001</v>
      </c>
      <c r="G67" s="22">
        <f t="shared" si="1"/>
        <v>9.1154736E-2</v>
      </c>
      <c r="H67" s="8">
        <v>0.11940000000000001</v>
      </c>
      <c r="I67" s="8">
        <v>6.7559999999999999E-3</v>
      </c>
      <c r="J67" s="22">
        <v>1</v>
      </c>
      <c r="K67" s="22">
        <f t="shared" si="2"/>
        <v>1.2173107359999999</v>
      </c>
      <c r="L67" s="16">
        <v>87.62</v>
      </c>
      <c r="M67" s="16">
        <v>85.467799999999997</v>
      </c>
      <c r="N67" s="16">
        <f t="shared" si="3"/>
        <v>9.8085062810125426E-2</v>
      </c>
      <c r="O67" s="16">
        <v>0.27200000000000002</v>
      </c>
      <c r="P67" s="8">
        <f t="shared" si="6"/>
        <v>1624.9618535309578</v>
      </c>
      <c r="Q67" s="8">
        <f t="shared" si="5"/>
        <v>1.4199999999999998E-11</v>
      </c>
    </row>
    <row r="68" spans="1:17" x14ac:dyDescent="0.25">
      <c r="M68" s="14"/>
      <c r="N68" s="14"/>
      <c r="O68" s="16"/>
    </row>
  </sheetData>
  <mergeCells count="33">
    <mergeCell ref="A62:A63"/>
    <mergeCell ref="A64:A65"/>
    <mergeCell ref="A66:A67"/>
    <mergeCell ref="A50:A51"/>
    <mergeCell ref="A52:A53"/>
    <mergeCell ref="A54:A55"/>
    <mergeCell ref="A56:A57"/>
    <mergeCell ref="A58:A59"/>
    <mergeCell ref="A60:A61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24:A25"/>
    <mergeCell ref="A1:E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50" r:id="rId3">
          <objectPr defaultSize="0" autoPict="0" r:id="rId4">
            <anchor moveWithCells="1" sizeWithCells="1">
              <from>
                <xdr:col>16</xdr:col>
                <xdr:colOff>0</xdr:colOff>
                <xdr:row>2</xdr:row>
                <xdr:rowOff>0</xdr:rowOff>
              </from>
              <to>
                <xdr:col>16</xdr:col>
                <xdr:colOff>142875</xdr:colOff>
                <xdr:row>2</xdr:row>
                <xdr:rowOff>180975</xdr:rowOff>
              </to>
            </anchor>
          </objectPr>
        </oleObject>
      </mc:Choice>
      <mc:Fallback>
        <oleObject progId="Equation.3" shapeId="2050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zoomScale="85" zoomScaleNormal="85" workbookViewId="0">
      <selection activeCell="Q3" sqref="Q3"/>
    </sheetView>
  </sheetViews>
  <sheetFormatPr defaultColWidth="9.140625" defaultRowHeight="15.75" x14ac:dyDescent="0.25"/>
  <cols>
    <col min="1" max="1" width="10.7109375" style="8" customWidth="1"/>
    <col min="2" max="2" width="10.42578125" style="8" customWidth="1"/>
    <col min="3" max="3" width="10.28515625" style="8" customWidth="1"/>
    <col min="4" max="4" width="10.42578125" style="8" customWidth="1"/>
    <col min="5" max="11" width="11.28515625" style="8" customWidth="1"/>
    <col min="12" max="12" width="9.140625" style="8"/>
    <col min="13" max="13" width="9.140625" style="9"/>
    <col min="14" max="14" width="12.140625" style="9" customWidth="1"/>
    <col min="15" max="15" width="9.140625" style="9"/>
    <col min="16" max="16" width="9.140625" style="8"/>
    <col min="17" max="17" width="10.5703125" style="8" bestFit="1" customWidth="1"/>
    <col min="18" max="18" width="18.5703125" style="8" customWidth="1"/>
    <col min="19" max="19" width="12.5703125" style="8" customWidth="1"/>
    <col min="20" max="16384" width="9.140625" style="8"/>
  </cols>
  <sheetData>
    <row r="1" spans="1:18" ht="30" customHeight="1" x14ac:dyDescent="0.25">
      <c r="A1" s="30" t="s">
        <v>7</v>
      </c>
      <c r="B1" s="30"/>
      <c r="C1" s="30"/>
      <c r="D1" s="30"/>
      <c r="E1" s="30"/>
      <c r="F1" s="18"/>
      <c r="G1" s="18"/>
      <c r="H1" s="18"/>
      <c r="I1" s="18"/>
      <c r="J1" s="18"/>
      <c r="K1" s="18"/>
    </row>
    <row r="2" spans="1:18" ht="25.5" x14ac:dyDescent="0.25">
      <c r="L2" s="20" t="s">
        <v>8</v>
      </c>
    </row>
    <row r="3" spans="1:18" ht="18" x14ac:dyDescent="0.25">
      <c r="A3" s="5" t="s">
        <v>0</v>
      </c>
      <c r="B3" s="5" t="s">
        <v>6</v>
      </c>
      <c r="C3" s="6" t="s">
        <v>1</v>
      </c>
      <c r="D3" s="6" t="s">
        <v>2</v>
      </c>
      <c r="E3" s="7" t="s">
        <v>3</v>
      </c>
      <c r="F3" s="8" t="s">
        <v>13</v>
      </c>
      <c r="G3" s="8" t="s">
        <v>9</v>
      </c>
      <c r="H3" s="8" t="s">
        <v>12</v>
      </c>
      <c r="I3" s="8" t="s">
        <v>10</v>
      </c>
      <c r="J3" s="8" t="s">
        <v>11</v>
      </c>
      <c r="K3" s="21" t="s">
        <v>19</v>
      </c>
      <c r="L3" s="8" t="s">
        <v>15</v>
      </c>
      <c r="M3" s="9" t="s">
        <v>16</v>
      </c>
      <c r="N3" s="9" t="s">
        <v>17</v>
      </c>
      <c r="O3" s="9" t="s">
        <v>18</v>
      </c>
      <c r="P3" s="7" t="s">
        <v>14</v>
      </c>
      <c r="Q3"/>
      <c r="R3" s="8" t="s">
        <v>20</v>
      </c>
    </row>
    <row r="4" spans="1:18" x14ac:dyDescent="0.25">
      <c r="A4" s="28">
        <v>1</v>
      </c>
      <c r="B4" s="1" t="s">
        <v>4</v>
      </c>
      <c r="C4" s="10">
        <v>367.15</v>
      </c>
      <c r="D4" s="11">
        <v>13.59</v>
      </c>
      <c r="E4" s="2">
        <v>1.48088</v>
      </c>
      <c r="F4" s="22">
        <f>E4</f>
        <v>1.48088</v>
      </c>
      <c r="G4" s="22">
        <f>F4*H4</f>
        <v>0.17681707200000002</v>
      </c>
      <c r="H4" s="8">
        <v>0.11940000000000001</v>
      </c>
      <c r="I4" s="8">
        <v>6.7559999999999999E-3</v>
      </c>
      <c r="J4" s="22">
        <v>1</v>
      </c>
      <c r="K4" s="22">
        <f>SUM(G4:J4)</f>
        <v>1.3029730719999999</v>
      </c>
      <c r="L4" s="16">
        <v>87.62</v>
      </c>
      <c r="M4" s="16">
        <v>85.467799999999997</v>
      </c>
      <c r="N4" s="16">
        <f>H4/K4</f>
        <v>9.1636582954647591E-2</v>
      </c>
      <c r="O4" s="16">
        <v>0.27200000000000002</v>
      </c>
      <c r="Q4" s="8">
        <f>1.42*10^-11</f>
        <v>1.4199999999999998E-11</v>
      </c>
    </row>
    <row r="5" spans="1:18" x14ac:dyDescent="0.25">
      <c r="A5" s="29"/>
      <c r="B5" s="3" t="s">
        <v>5</v>
      </c>
      <c r="C5" s="12">
        <v>12.05</v>
      </c>
      <c r="D5" s="13">
        <v>368.98</v>
      </c>
      <c r="E5" s="4">
        <v>0.72938999999999998</v>
      </c>
      <c r="F5" s="22">
        <f>E5</f>
        <v>0.72938999999999998</v>
      </c>
      <c r="G5" s="22">
        <f>F5*H5</f>
        <v>8.7089165999999996E-2</v>
      </c>
      <c r="H5" s="8">
        <v>0.11940000000000001</v>
      </c>
      <c r="I5" s="8">
        <v>6.7559999999999999E-3</v>
      </c>
      <c r="J5" s="22">
        <v>1</v>
      </c>
      <c r="K5" s="22">
        <f>SUM(G5:J5)</f>
        <v>1.2132451660000001</v>
      </c>
      <c r="L5" s="16">
        <v>87.62</v>
      </c>
      <c r="M5" s="16">
        <v>85.467799999999997</v>
      </c>
      <c r="N5" s="16">
        <f>H5/K5</f>
        <v>9.8413744679201956E-2</v>
      </c>
      <c r="O5" s="16">
        <v>0.27200000000000002</v>
      </c>
      <c r="Q5" s="8">
        <f>1.42*10^-11</f>
        <v>1.4199999999999998E-11</v>
      </c>
    </row>
    <row r="6" spans="1:18" x14ac:dyDescent="0.25">
      <c r="A6" s="28">
        <v>2</v>
      </c>
      <c r="B6" s="1" t="s">
        <v>4</v>
      </c>
      <c r="C6" s="10">
        <v>397.44</v>
      </c>
      <c r="D6" s="11">
        <v>13.67</v>
      </c>
      <c r="E6" s="2">
        <v>1.4068400000000001</v>
      </c>
      <c r="F6" s="22">
        <f t="shared" ref="F6:F67" si="0">E6</f>
        <v>1.4068400000000001</v>
      </c>
      <c r="G6" s="22">
        <f t="shared" ref="G6:G67" si="1">F6*H6</f>
        <v>0.16797669600000001</v>
      </c>
      <c r="H6" s="8">
        <v>0.11940000000000001</v>
      </c>
      <c r="I6" s="8">
        <v>6.7559999999999999E-3</v>
      </c>
      <c r="J6" s="22">
        <v>1</v>
      </c>
      <c r="K6" s="22">
        <f t="shared" ref="K6:K67" si="2">SUM(G6:J6)</f>
        <v>1.2941326960000001</v>
      </c>
      <c r="L6" s="16">
        <v>87.62</v>
      </c>
      <c r="M6" s="16">
        <v>85.467799999999997</v>
      </c>
      <c r="N6" s="16">
        <f t="shared" ref="N6:N67" si="3">H6/K6</f>
        <v>9.2262563467448308E-2</v>
      </c>
      <c r="O6" s="16">
        <v>0.27200000000000002</v>
      </c>
      <c r="Q6" s="8">
        <f t="shared" ref="Q6:Q67" si="4">1.42*10^-11</f>
        <v>1.4199999999999998E-11</v>
      </c>
    </row>
    <row r="7" spans="1:18" x14ac:dyDescent="0.25">
      <c r="A7" s="29"/>
      <c r="B7" s="3" t="s">
        <v>5</v>
      </c>
      <c r="C7" s="12">
        <v>15.47</v>
      </c>
      <c r="D7" s="13">
        <v>425.11</v>
      </c>
      <c r="E7" s="4">
        <v>0.71872999999999998</v>
      </c>
      <c r="F7" s="22">
        <f t="shared" si="0"/>
        <v>0.71872999999999998</v>
      </c>
      <c r="G7" s="22">
        <f t="shared" si="1"/>
        <v>8.5816362000000007E-2</v>
      </c>
      <c r="H7" s="8">
        <v>0.11940000000000001</v>
      </c>
      <c r="I7" s="8">
        <v>6.7559999999999999E-3</v>
      </c>
      <c r="J7" s="22">
        <v>1</v>
      </c>
      <c r="K7" s="22">
        <f t="shared" si="2"/>
        <v>1.211972362</v>
      </c>
      <c r="L7" s="16">
        <v>87.62</v>
      </c>
      <c r="M7" s="16">
        <v>85.467799999999997</v>
      </c>
      <c r="N7" s="16">
        <f t="shared" si="3"/>
        <v>9.8517098032636488E-2</v>
      </c>
      <c r="O7" s="16">
        <v>0.27200000000000002</v>
      </c>
      <c r="Q7" s="8">
        <f t="shared" si="4"/>
        <v>1.4199999999999998E-11</v>
      </c>
    </row>
    <row r="8" spans="1:18" x14ac:dyDescent="0.25">
      <c r="A8" s="28">
        <v>3</v>
      </c>
      <c r="B8" s="1" t="s">
        <v>4</v>
      </c>
      <c r="C8" s="10">
        <v>406.23</v>
      </c>
      <c r="D8" s="11">
        <v>15.44</v>
      </c>
      <c r="E8" s="2">
        <v>1.38697</v>
      </c>
      <c r="F8" s="22">
        <f t="shared" si="0"/>
        <v>1.38697</v>
      </c>
      <c r="G8" s="22">
        <f t="shared" si="1"/>
        <v>0.16560421800000003</v>
      </c>
      <c r="H8" s="8">
        <v>0.11940000000000001</v>
      </c>
      <c r="I8" s="8">
        <v>6.7559999999999999E-3</v>
      </c>
      <c r="J8" s="22">
        <v>1</v>
      </c>
      <c r="K8" s="22">
        <f t="shared" si="2"/>
        <v>1.2917602180000001</v>
      </c>
      <c r="L8" s="16">
        <v>87.62</v>
      </c>
      <c r="M8" s="16">
        <v>85.467799999999997</v>
      </c>
      <c r="N8" s="16">
        <f t="shared" si="3"/>
        <v>9.2432015118768737E-2</v>
      </c>
      <c r="O8" s="16">
        <v>0.27200000000000002</v>
      </c>
      <c r="Q8" s="8">
        <f t="shared" si="4"/>
        <v>1.4199999999999998E-11</v>
      </c>
    </row>
    <row r="9" spans="1:18" x14ac:dyDescent="0.25">
      <c r="A9" s="29"/>
      <c r="B9" s="3" t="s">
        <v>5</v>
      </c>
      <c r="C9" s="12">
        <v>14.58</v>
      </c>
      <c r="D9" s="13">
        <v>414.7</v>
      </c>
      <c r="E9" s="4">
        <v>0.73607</v>
      </c>
      <c r="F9" s="22">
        <f t="shared" si="0"/>
        <v>0.73607</v>
      </c>
      <c r="G9" s="22">
        <f t="shared" si="1"/>
        <v>8.7886758000000009E-2</v>
      </c>
      <c r="H9" s="8">
        <v>0.11940000000000001</v>
      </c>
      <c r="I9" s="8">
        <v>6.7559999999999999E-3</v>
      </c>
      <c r="J9" s="22">
        <v>1</v>
      </c>
      <c r="K9" s="22">
        <f t="shared" si="2"/>
        <v>1.2140427579999999</v>
      </c>
      <c r="L9" s="16">
        <v>87.62</v>
      </c>
      <c r="M9" s="16">
        <v>85.467799999999997</v>
      </c>
      <c r="N9" s="16">
        <f t="shared" si="3"/>
        <v>9.8349089612542309E-2</v>
      </c>
      <c r="O9" s="16">
        <v>0.27200000000000002</v>
      </c>
      <c r="Q9" s="8">
        <f t="shared" si="4"/>
        <v>1.4199999999999998E-11</v>
      </c>
    </row>
    <row r="10" spans="1:18" x14ac:dyDescent="0.25">
      <c r="A10" s="28">
        <v>4</v>
      </c>
      <c r="B10" s="1" t="s">
        <v>4</v>
      </c>
      <c r="C10" s="10">
        <v>412.94</v>
      </c>
      <c r="D10" s="11">
        <v>16.53</v>
      </c>
      <c r="E10" s="2">
        <v>1.3378300000000001</v>
      </c>
      <c r="F10" s="22">
        <f t="shared" si="0"/>
        <v>1.3378300000000001</v>
      </c>
      <c r="G10" s="22">
        <f t="shared" si="1"/>
        <v>0.15973690200000001</v>
      </c>
      <c r="H10" s="8">
        <v>0.11940000000000001</v>
      </c>
      <c r="I10" s="8">
        <v>6.7559999999999999E-3</v>
      </c>
      <c r="J10" s="22">
        <v>1</v>
      </c>
      <c r="K10" s="22">
        <f t="shared" si="2"/>
        <v>1.2858929020000001</v>
      </c>
      <c r="L10" s="16">
        <v>87.62</v>
      </c>
      <c r="M10" s="16">
        <v>85.467799999999997</v>
      </c>
      <c r="N10" s="16">
        <f t="shared" si="3"/>
        <v>9.2853767070564322E-2</v>
      </c>
      <c r="O10" s="16">
        <v>0.27200000000000002</v>
      </c>
      <c r="Q10" s="8">
        <f t="shared" si="4"/>
        <v>1.4199999999999998E-11</v>
      </c>
    </row>
    <row r="11" spans="1:18" x14ac:dyDescent="0.25">
      <c r="A11" s="29"/>
      <c r="B11" s="3" t="s">
        <v>5</v>
      </c>
      <c r="C11" s="12">
        <v>14.87</v>
      </c>
      <c r="D11" s="13">
        <v>457.26</v>
      </c>
      <c r="E11" s="4">
        <v>0.72999000000000003</v>
      </c>
      <c r="F11" s="22">
        <f t="shared" si="0"/>
        <v>0.72999000000000003</v>
      </c>
      <c r="G11" s="22">
        <f t="shared" si="1"/>
        <v>8.7160806000000007E-2</v>
      </c>
      <c r="H11" s="8">
        <v>0.11940000000000001</v>
      </c>
      <c r="I11" s="8">
        <v>6.7559999999999999E-3</v>
      </c>
      <c r="J11" s="22">
        <v>1</v>
      </c>
      <c r="K11" s="22">
        <f t="shared" si="2"/>
        <v>1.2133168059999999</v>
      </c>
      <c r="L11" s="16">
        <v>87.62</v>
      </c>
      <c r="M11" s="16">
        <v>85.467799999999997</v>
      </c>
      <c r="N11" s="16">
        <f t="shared" si="3"/>
        <v>9.8407933863235403E-2</v>
      </c>
      <c r="O11" s="16">
        <v>0.27200000000000002</v>
      </c>
      <c r="Q11" s="8">
        <f t="shared" si="4"/>
        <v>1.4199999999999998E-11</v>
      </c>
    </row>
    <row r="12" spans="1:18" x14ac:dyDescent="0.25">
      <c r="A12" s="28">
        <v>5</v>
      </c>
      <c r="B12" s="1" t="s">
        <v>4</v>
      </c>
      <c r="C12" s="10">
        <v>427.47</v>
      </c>
      <c r="D12" s="11">
        <v>17.809999999999999</v>
      </c>
      <c r="E12" s="2">
        <v>1.2890900000000001</v>
      </c>
      <c r="F12" s="22">
        <f t="shared" si="0"/>
        <v>1.2890900000000001</v>
      </c>
      <c r="G12" s="22">
        <f t="shared" si="1"/>
        <v>0.15391734600000001</v>
      </c>
      <c r="H12" s="8">
        <v>0.11940000000000001</v>
      </c>
      <c r="I12" s="8">
        <v>6.7559999999999999E-3</v>
      </c>
      <c r="J12" s="22">
        <v>1</v>
      </c>
      <c r="K12" s="22">
        <f t="shared" si="2"/>
        <v>1.280073346</v>
      </c>
      <c r="L12" s="16">
        <v>87.62</v>
      </c>
      <c r="M12" s="16">
        <v>85.467799999999997</v>
      </c>
      <c r="N12" s="16">
        <f t="shared" si="3"/>
        <v>9.3275905144891605E-2</v>
      </c>
      <c r="O12" s="16">
        <v>0.27200000000000002</v>
      </c>
      <c r="Q12" s="8">
        <f t="shared" si="4"/>
        <v>1.4199999999999998E-11</v>
      </c>
    </row>
    <row r="13" spans="1:18" x14ac:dyDescent="0.25">
      <c r="A13" s="29"/>
      <c r="B13" s="3" t="s">
        <v>5</v>
      </c>
      <c r="C13" s="12">
        <v>15.72</v>
      </c>
      <c r="D13" s="13">
        <v>425.42</v>
      </c>
      <c r="E13" s="4">
        <v>0.73155000000000003</v>
      </c>
      <c r="F13" s="22">
        <f t="shared" si="0"/>
        <v>0.73155000000000003</v>
      </c>
      <c r="G13" s="22">
        <f t="shared" si="1"/>
        <v>8.7347070000000013E-2</v>
      </c>
      <c r="H13" s="8">
        <v>0.11940000000000001</v>
      </c>
      <c r="I13" s="8">
        <v>6.7559999999999999E-3</v>
      </c>
      <c r="J13" s="22">
        <v>1</v>
      </c>
      <c r="K13" s="22">
        <f t="shared" si="2"/>
        <v>1.21350307</v>
      </c>
      <c r="L13" s="16">
        <v>87.62</v>
      </c>
      <c r="M13" s="16">
        <v>85.467799999999997</v>
      </c>
      <c r="N13" s="16">
        <f t="shared" si="3"/>
        <v>9.8392828952628852E-2</v>
      </c>
      <c r="O13" s="16">
        <v>0.27200000000000002</v>
      </c>
      <c r="Q13" s="8">
        <f t="shared" si="4"/>
        <v>1.4199999999999998E-11</v>
      </c>
    </row>
    <row r="14" spans="1:18" x14ac:dyDescent="0.25">
      <c r="A14" s="28">
        <v>6</v>
      </c>
      <c r="B14" s="1" t="s">
        <v>4</v>
      </c>
      <c r="C14" s="10">
        <v>474.37</v>
      </c>
      <c r="D14" s="11">
        <v>19.079999999999998</v>
      </c>
      <c r="E14" s="2">
        <v>1.26509</v>
      </c>
      <c r="F14" s="22">
        <f t="shared" si="0"/>
        <v>1.26509</v>
      </c>
      <c r="G14" s="22">
        <f t="shared" si="1"/>
        <v>0.15105174600000001</v>
      </c>
      <c r="H14" s="8">
        <v>0.11940000000000001</v>
      </c>
      <c r="I14" s="8">
        <v>6.7559999999999999E-3</v>
      </c>
      <c r="J14" s="22">
        <v>1</v>
      </c>
      <c r="K14" s="22">
        <f t="shared" si="2"/>
        <v>1.277207746</v>
      </c>
      <c r="L14" s="16">
        <v>87.62</v>
      </c>
      <c r="M14" s="16">
        <v>85.467799999999997</v>
      </c>
      <c r="N14" s="16">
        <f t="shared" si="3"/>
        <v>9.3485183106617339E-2</v>
      </c>
      <c r="O14" s="16">
        <v>0.27200000000000002</v>
      </c>
      <c r="Q14" s="8">
        <f t="shared" si="4"/>
        <v>1.4199999999999998E-11</v>
      </c>
    </row>
    <row r="15" spans="1:18" x14ac:dyDescent="0.25">
      <c r="A15" s="29"/>
      <c r="B15" s="3" t="s">
        <v>5</v>
      </c>
      <c r="C15" s="12">
        <v>18.829999999999998</v>
      </c>
      <c r="D15" s="13">
        <v>400.85</v>
      </c>
      <c r="E15" s="4">
        <v>0.72963999999999996</v>
      </c>
      <c r="F15" s="22">
        <f t="shared" si="0"/>
        <v>0.72963999999999996</v>
      </c>
      <c r="G15" s="22">
        <f t="shared" si="1"/>
        <v>8.7119015999999994E-2</v>
      </c>
      <c r="H15" s="8">
        <v>0.11940000000000001</v>
      </c>
      <c r="I15" s="8">
        <v>6.7559999999999999E-3</v>
      </c>
      <c r="J15" s="22">
        <v>1</v>
      </c>
      <c r="K15" s="22">
        <f t="shared" si="2"/>
        <v>1.2132750160000001</v>
      </c>
      <c r="L15" s="16">
        <v>87.62</v>
      </c>
      <c r="M15" s="16">
        <v>85.467799999999997</v>
      </c>
      <c r="N15" s="16">
        <f t="shared" si="3"/>
        <v>9.8411323422487748E-2</v>
      </c>
      <c r="O15" s="16">
        <v>0.27200000000000002</v>
      </c>
      <c r="Q15" s="8">
        <f t="shared" si="4"/>
        <v>1.4199999999999998E-11</v>
      </c>
    </row>
    <row r="16" spans="1:18" x14ac:dyDescent="0.25">
      <c r="A16" s="28">
        <v>7</v>
      </c>
      <c r="B16" s="1" t="s">
        <v>4</v>
      </c>
      <c r="C16" s="10">
        <v>443.99</v>
      </c>
      <c r="D16" s="11">
        <v>19.579999999999998</v>
      </c>
      <c r="E16" s="2">
        <v>1.2455499999999999</v>
      </c>
      <c r="F16" s="22">
        <f t="shared" si="0"/>
        <v>1.2455499999999999</v>
      </c>
      <c r="G16" s="22">
        <f t="shared" si="1"/>
        <v>0.14871867</v>
      </c>
      <c r="H16" s="8">
        <v>0.11940000000000001</v>
      </c>
      <c r="I16" s="8">
        <v>6.7559999999999999E-3</v>
      </c>
      <c r="J16" s="22">
        <v>1</v>
      </c>
      <c r="K16" s="22">
        <f t="shared" si="2"/>
        <v>1.27487467</v>
      </c>
      <c r="L16" s="16">
        <v>87.62</v>
      </c>
      <c r="M16" s="16">
        <v>85.467799999999997</v>
      </c>
      <c r="N16" s="16">
        <f t="shared" si="3"/>
        <v>9.3656265050744175E-2</v>
      </c>
      <c r="O16" s="16">
        <v>0.27200000000000002</v>
      </c>
      <c r="Q16" s="8">
        <f t="shared" si="4"/>
        <v>1.4199999999999998E-11</v>
      </c>
    </row>
    <row r="17" spans="1:17" x14ac:dyDescent="0.25">
      <c r="A17" s="29"/>
      <c r="B17" s="3" t="s">
        <v>5</v>
      </c>
      <c r="C17" s="12">
        <v>20.04</v>
      </c>
      <c r="D17" s="13">
        <v>441.01</v>
      </c>
      <c r="E17" s="4">
        <v>0.73268999999999995</v>
      </c>
      <c r="F17" s="22">
        <f t="shared" si="0"/>
        <v>0.73268999999999995</v>
      </c>
      <c r="G17" s="22">
        <f t="shared" si="1"/>
        <v>8.7483186000000004E-2</v>
      </c>
      <c r="H17" s="8">
        <v>0.11940000000000001</v>
      </c>
      <c r="I17" s="8">
        <v>6.7559999999999999E-3</v>
      </c>
      <c r="J17" s="22">
        <v>1</v>
      </c>
      <c r="K17" s="22">
        <f t="shared" si="2"/>
        <v>1.213639186</v>
      </c>
      <c r="L17" s="16">
        <v>87.62</v>
      </c>
      <c r="M17" s="16">
        <v>85.467799999999997</v>
      </c>
      <c r="N17" s="16">
        <f t="shared" si="3"/>
        <v>9.83817936808115E-2</v>
      </c>
      <c r="O17" s="16">
        <v>0.27200000000000002</v>
      </c>
      <c r="Q17" s="8">
        <f t="shared" si="4"/>
        <v>1.4199999999999998E-11</v>
      </c>
    </row>
    <row r="18" spans="1:17" x14ac:dyDescent="0.25">
      <c r="A18" s="28">
        <v>8</v>
      </c>
      <c r="B18" s="1" t="s">
        <v>4</v>
      </c>
      <c r="C18" s="10">
        <v>475.65</v>
      </c>
      <c r="D18" s="11">
        <v>18.690000000000001</v>
      </c>
      <c r="E18" s="2">
        <v>1.2074100000000001</v>
      </c>
      <c r="F18" s="22">
        <f t="shared" si="0"/>
        <v>1.2074100000000001</v>
      </c>
      <c r="G18" s="22">
        <f t="shared" si="1"/>
        <v>0.14416475400000001</v>
      </c>
      <c r="H18" s="8">
        <v>0.11940000000000001</v>
      </c>
      <c r="I18" s="8">
        <v>6.7559999999999999E-3</v>
      </c>
      <c r="J18" s="22">
        <v>1</v>
      </c>
      <c r="K18" s="22">
        <f t="shared" si="2"/>
        <v>1.2703207540000001</v>
      </c>
      <c r="L18" s="16">
        <v>87.62</v>
      </c>
      <c r="M18" s="16">
        <v>85.467799999999997</v>
      </c>
      <c r="N18" s="16">
        <f t="shared" si="3"/>
        <v>9.3992009202425425E-2</v>
      </c>
      <c r="O18" s="16">
        <v>0.27200000000000002</v>
      </c>
      <c r="Q18" s="8">
        <f t="shared" si="4"/>
        <v>1.4199999999999998E-11</v>
      </c>
    </row>
    <row r="19" spans="1:17" x14ac:dyDescent="0.25">
      <c r="A19" s="29"/>
      <c r="B19" s="3" t="s">
        <v>5</v>
      </c>
      <c r="C19" s="12">
        <v>22.2</v>
      </c>
      <c r="D19" s="13">
        <v>562.37</v>
      </c>
      <c r="E19" s="4">
        <v>0.72935000000000005</v>
      </c>
      <c r="F19" s="22">
        <f t="shared" si="0"/>
        <v>0.72935000000000005</v>
      </c>
      <c r="G19" s="22">
        <f t="shared" si="1"/>
        <v>8.7084390000000012E-2</v>
      </c>
      <c r="H19" s="8">
        <v>0.11940000000000001</v>
      </c>
      <c r="I19" s="8">
        <v>6.7559999999999999E-3</v>
      </c>
      <c r="J19" s="22">
        <v>1</v>
      </c>
      <c r="K19" s="22">
        <f t="shared" si="2"/>
        <v>1.2132403899999999</v>
      </c>
      <c r="L19" s="16">
        <v>87.62</v>
      </c>
      <c r="M19" s="16">
        <v>85.467799999999997</v>
      </c>
      <c r="N19" s="16">
        <f t="shared" si="3"/>
        <v>9.8414132091332707E-2</v>
      </c>
      <c r="O19" s="16">
        <v>0.27200000000000002</v>
      </c>
      <c r="Q19" s="8">
        <f t="shared" si="4"/>
        <v>1.4199999999999998E-11</v>
      </c>
    </row>
    <row r="20" spans="1:17" x14ac:dyDescent="0.25">
      <c r="A20" s="28">
        <v>9</v>
      </c>
      <c r="B20" s="1" t="s">
        <v>4</v>
      </c>
      <c r="C20" s="10">
        <v>476.6</v>
      </c>
      <c r="D20" s="11">
        <v>25.1</v>
      </c>
      <c r="E20" s="2">
        <v>1.1952</v>
      </c>
      <c r="F20" s="22">
        <f t="shared" si="0"/>
        <v>1.1952</v>
      </c>
      <c r="G20" s="22">
        <f t="shared" si="1"/>
        <v>0.14270688000000001</v>
      </c>
      <c r="H20" s="8">
        <v>0.11940000000000001</v>
      </c>
      <c r="I20" s="8">
        <v>6.7559999999999999E-3</v>
      </c>
      <c r="J20" s="22">
        <v>1</v>
      </c>
      <c r="K20" s="22">
        <f t="shared" si="2"/>
        <v>1.2688628799999999</v>
      </c>
      <c r="L20" s="16">
        <v>87.62</v>
      </c>
      <c r="M20" s="16">
        <v>85.467799999999997</v>
      </c>
      <c r="N20" s="16">
        <f t="shared" si="3"/>
        <v>9.4100002358016827E-2</v>
      </c>
      <c r="O20" s="16">
        <v>0.27200000000000002</v>
      </c>
      <c r="Q20" s="8">
        <f t="shared" si="4"/>
        <v>1.4199999999999998E-11</v>
      </c>
    </row>
    <row r="21" spans="1:17" x14ac:dyDescent="0.25">
      <c r="A21" s="29"/>
      <c r="B21" s="3" t="s">
        <v>5</v>
      </c>
      <c r="C21" s="12">
        <v>20.58</v>
      </c>
      <c r="D21" s="13">
        <v>455.02</v>
      </c>
      <c r="E21" s="4">
        <v>0.73050999999999999</v>
      </c>
      <c r="F21" s="22">
        <f t="shared" si="0"/>
        <v>0.73050999999999999</v>
      </c>
      <c r="G21" s="22">
        <f t="shared" si="1"/>
        <v>8.7222894000000009E-2</v>
      </c>
      <c r="H21" s="8">
        <v>0.11940000000000001</v>
      </c>
      <c r="I21" s="8">
        <v>6.7559999999999999E-3</v>
      </c>
      <c r="J21" s="22">
        <v>1</v>
      </c>
      <c r="K21" s="22">
        <f t="shared" si="2"/>
        <v>1.2133788940000001</v>
      </c>
      <c r="L21" s="16">
        <v>87.62</v>
      </c>
      <c r="M21" s="16">
        <v>85.467799999999997</v>
      </c>
      <c r="N21" s="16">
        <f t="shared" si="3"/>
        <v>9.8402898377759312E-2</v>
      </c>
      <c r="O21" s="16">
        <v>0.27200000000000002</v>
      </c>
      <c r="Q21" s="8">
        <f t="shared" si="4"/>
        <v>1.4199999999999998E-11</v>
      </c>
    </row>
    <row r="22" spans="1:17" x14ac:dyDescent="0.25">
      <c r="A22" s="28">
        <v>10</v>
      </c>
      <c r="B22" s="1" t="s">
        <v>4</v>
      </c>
      <c r="C22" s="10">
        <v>529.04999999999995</v>
      </c>
      <c r="D22" s="15">
        <v>23.82</v>
      </c>
      <c r="E22" s="2">
        <v>1.16387</v>
      </c>
      <c r="F22" s="22">
        <f t="shared" si="0"/>
        <v>1.16387</v>
      </c>
      <c r="G22" s="22">
        <f t="shared" si="1"/>
        <v>0.13896607799999999</v>
      </c>
      <c r="H22" s="8">
        <v>0.11940000000000001</v>
      </c>
      <c r="I22" s="8">
        <v>6.7559999999999999E-3</v>
      </c>
      <c r="J22" s="22">
        <v>1</v>
      </c>
      <c r="K22" s="22">
        <f t="shared" si="2"/>
        <v>1.2651220780000001</v>
      </c>
      <c r="L22" s="16">
        <v>87.62</v>
      </c>
      <c r="M22" s="16">
        <v>85.467799999999997</v>
      </c>
      <c r="N22" s="16">
        <f t="shared" si="3"/>
        <v>9.4378243867782693E-2</v>
      </c>
      <c r="O22" s="16">
        <v>0.27200000000000002</v>
      </c>
      <c r="Q22" s="8">
        <f t="shared" si="4"/>
        <v>1.4199999999999998E-11</v>
      </c>
    </row>
    <row r="23" spans="1:17" x14ac:dyDescent="0.25">
      <c r="A23" s="29"/>
      <c r="B23" s="3" t="s">
        <v>5</v>
      </c>
      <c r="C23" s="12">
        <v>23.7</v>
      </c>
      <c r="D23" s="13">
        <v>458.78</v>
      </c>
      <c r="E23" s="4">
        <v>0.73997000000000002</v>
      </c>
      <c r="F23" s="22">
        <f t="shared" si="0"/>
        <v>0.73997000000000002</v>
      </c>
      <c r="G23" s="22">
        <f t="shared" si="1"/>
        <v>8.8352418000000002E-2</v>
      </c>
      <c r="H23" s="8">
        <v>0.11940000000000001</v>
      </c>
      <c r="I23" s="8">
        <v>6.7559999999999999E-3</v>
      </c>
      <c r="J23" s="22">
        <v>1</v>
      </c>
      <c r="K23" s="22">
        <f t="shared" si="2"/>
        <v>1.2145084180000001</v>
      </c>
      <c r="L23" s="16">
        <v>87.62</v>
      </c>
      <c r="M23" s="16">
        <v>85.467799999999997</v>
      </c>
      <c r="N23" s="16">
        <f t="shared" si="3"/>
        <v>9.8311381156684585E-2</v>
      </c>
      <c r="O23" s="16">
        <v>0.27200000000000002</v>
      </c>
      <c r="Q23" s="8">
        <f t="shared" si="4"/>
        <v>1.4199999999999998E-11</v>
      </c>
    </row>
    <row r="24" spans="1:17" x14ac:dyDescent="0.25">
      <c r="A24" s="28">
        <v>11</v>
      </c>
      <c r="B24" s="1" t="s">
        <v>4</v>
      </c>
      <c r="C24" s="10">
        <v>468.3</v>
      </c>
      <c r="D24" s="15">
        <v>26.59</v>
      </c>
      <c r="E24" s="2">
        <v>1.1507000000000001</v>
      </c>
      <c r="F24" s="22">
        <f t="shared" si="0"/>
        <v>1.1507000000000001</v>
      </c>
      <c r="G24" s="22">
        <f t="shared" si="1"/>
        <v>0.13739358000000002</v>
      </c>
      <c r="H24" s="8">
        <v>0.11940000000000001</v>
      </c>
      <c r="I24" s="8">
        <v>6.7559999999999999E-3</v>
      </c>
      <c r="J24" s="22">
        <v>1</v>
      </c>
      <c r="K24" s="22">
        <f t="shared" si="2"/>
        <v>1.2635495800000001</v>
      </c>
      <c r="L24" s="16">
        <v>87.62</v>
      </c>
      <c r="M24" s="16">
        <v>85.467799999999997</v>
      </c>
      <c r="N24" s="16">
        <f t="shared" si="3"/>
        <v>9.4495698380114221E-2</v>
      </c>
      <c r="O24" s="16">
        <v>0.27200000000000002</v>
      </c>
      <c r="Q24" s="8">
        <f t="shared" si="4"/>
        <v>1.4199999999999998E-11</v>
      </c>
    </row>
    <row r="25" spans="1:17" x14ac:dyDescent="0.25">
      <c r="A25" s="29"/>
      <c r="B25" s="3" t="s">
        <v>5</v>
      </c>
      <c r="C25" s="17">
        <v>25.51</v>
      </c>
      <c r="D25" s="13">
        <v>527.65</v>
      </c>
      <c r="E25" s="4">
        <v>0.73282000000000003</v>
      </c>
      <c r="F25" s="22">
        <f t="shared" si="0"/>
        <v>0.73282000000000003</v>
      </c>
      <c r="G25" s="22">
        <f t="shared" si="1"/>
        <v>8.7498708000000008E-2</v>
      </c>
      <c r="H25" s="8">
        <v>0.11940000000000001</v>
      </c>
      <c r="I25" s="8">
        <v>6.7559999999999999E-3</v>
      </c>
      <c r="J25" s="22">
        <v>1</v>
      </c>
      <c r="K25" s="22">
        <f t="shared" si="2"/>
        <v>1.213654708</v>
      </c>
      <c r="L25" s="16">
        <v>87.62</v>
      </c>
      <c r="M25" s="16">
        <v>85.467799999999997</v>
      </c>
      <c r="N25" s="16">
        <f t="shared" si="3"/>
        <v>9.8380535429851437E-2</v>
      </c>
      <c r="O25" s="16">
        <v>0.27200000000000002</v>
      </c>
      <c r="Q25" s="8">
        <f t="shared" si="4"/>
        <v>1.4199999999999998E-11</v>
      </c>
    </row>
    <row r="26" spans="1:17" x14ac:dyDescent="0.25">
      <c r="A26" s="28">
        <v>12</v>
      </c>
      <c r="B26" s="1" t="s">
        <v>4</v>
      </c>
      <c r="C26" s="10">
        <v>560.19000000000005</v>
      </c>
      <c r="D26" s="15">
        <v>27.44</v>
      </c>
      <c r="E26" s="2">
        <v>1.1397900000000001</v>
      </c>
      <c r="F26" s="22">
        <f t="shared" si="0"/>
        <v>1.1397900000000001</v>
      </c>
      <c r="G26" s="22">
        <f t="shared" si="1"/>
        <v>0.13609092600000003</v>
      </c>
      <c r="H26" s="8">
        <v>0.11940000000000001</v>
      </c>
      <c r="I26" s="8">
        <v>6.7559999999999999E-3</v>
      </c>
      <c r="J26" s="22">
        <v>1</v>
      </c>
      <c r="K26" s="22">
        <f t="shared" si="2"/>
        <v>1.262246926</v>
      </c>
      <c r="L26" s="16">
        <v>87.62</v>
      </c>
      <c r="M26" s="16">
        <v>85.467799999999997</v>
      </c>
      <c r="N26" s="16">
        <f t="shared" si="3"/>
        <v>9.4593219076692769E-2</v>
      </c>
      <c r="O26" s="16">
        <v>0.27200000000000002</v>
      </c>
      <c r="Q26" s="8">
        <f t="shared" si="4"/>
        <v>1.4199999999999998E-11</v>
      </c>
    </row>
    <row r="27" spans="1:17" x14ac:dyDescent="0.25">
      <c r="A27" s="29"/>
      <c r="B27" s="3" t="s">
        <v>5</v>
      </c>
      <c r="C27" s="17">
        <v>28.51</v>
      </c>
      <c r="D27" s="13">
        <v>505.41</v>
      </c>
      <c r="E27" s="4">
        <v>0.73375999999999997</v>
      </c>
      <c r="F27" s="22">
        <f t="shared" si="0"/>
        <v>0.73375999999999997</v>
      </c>
      <c r="G27" s="22">
        <f t="shared" si="1"/>
        <v>8.7610943999999996E-2</v>
      </c>
      <c r="H27" s="8">
        <v>0.11940000000000001</v>
      </c>
      <c r="I27" s="8">
        <v>6.7559999999999999E-3</v>
      </c>
      <c r="J27" s="22">
        <v>1</v>
      </c>
      <c r="K27" s="22">
        <f t="shared" si="2"/>
        <v>1.2137669440000001</v>
      </c>
      <c r="L27" s="16">
        <v>87.62</v>
      </c>
      <c r="M27" s="16">
        <v>85.467799999999997</v>
      </c>
      <c r="N27" s="16">
        <f t="shared" si="3"/>
        <v>9.8371438265169961E-2</v>
      </c>
      <c r="O27" s="16">
        <v>0.27200000000000002</v>
      </c>
      <c r="Q27" s="8">
        <f t="shared" si="4"/>
        <v>1.4199999999999998E-11</v>
      </c>
    </row>
    <row r="28" spans="1:17" x14ac:dyDescent="0.25">
      <c r="A28" s="28">
        <v>13</v>
      </c>
      <c r="B28" s="1" t="s">
        <v>4</v>
      </c>
      <c r="C28" s="10">
        <v>536.48</v>
      </c>
      <c r="D28" s="15">
        <v>28.74</v>
      </c>
      <c r="E28" s="2">
        <v>1.1140000000000001</v>
      </c>
      <c r="F28" s="22">
        <f t="shared" si="0"/>
        <v>1.1140000000000001</v>
      </c>
      <c r="G28" s="22">
        <f t="shared" si="1"/>
        <v>0.13301160000000001</v>
      </c>
      <c r="H28" s="8">
        <v>0.11940000000000001</v>
      </c>
      <c r="I28" s="8">
        <v>6.7559999999999999E-3</v>
      </c>
      <c r="J28" s="22">
        <v>1</v>
      </c>
      <c r="K28" s="22">
        <f t="shared" si="2"/>
        <v>1.2591676000000001</v>
      </c>
      <c r="L28" s="16">
        <v>87.62</v>
      </c>
      <c r="M28" s="16">
        <v>85.467799999999997</v>
      </c>
      <c r="N28" s="16">
        <f t="shared" si="3"/>
        <v>9.48245491704202E-2</v>
      </c>
      <c r="O28" s="16">
        <v>0.27200000000000002</v>
      </c>
      <c r="Q28" s="8">
        <f t="shared" si="4"/>
        <v>1.4199999999999998E-11</v>
      </c>
    </row>
    <row r="29" spans="1:17" x14ac:dyDescent="0.25">
      <c r="A29" s="29"/>
      <c r="B29" s="3" t="s">
        <v>5</v>
      </c>
      <c r="C29" s="17">
        <v>26.91</v>
      </c>
      <c r="D29" s="13">
        <v>559.17999999999995</v>
      </c>
      <c r="E29" s="4">
        <v>0.73936999999999997</v>
      </c>
      <c r="F29" s="22">
        <f t="shared" si="0"/>
        <v>0.73936999999999997</v>
      </c>
      <c r="G29" s="22">
        <f t="shared" si="1"/>
        <v>8.8280778000000004E-2</v>
      </c>
      <c r="H29" s="8">
        <v>0.11940000000000001</v>
      </c>
      <c r="I29" s="8">
        <v>6.7559999999999999E-3</v>
      </c>
      <c r="J29" s="22">
        <v>1</v>
      </c>
      <c r="K29" s="22">
        <f t="shared" si="2"/>
        <v>1.2144367780000001</v>
      </c>
      <c r="L29" s="16">
        <v>87.62</v>
      </c>
      <c r="M29" s="16">
        <v>85.467799999999997</v>
      </c>
      <c r="N29" s="16">
        <f t="shared" si="3"/>
        <v>9.8317180575372864E-2</v>
      </c>
      <c r="O29" s="16">
        <v>0.27200000000000002</v>
      </c>
      <c r="Q29" s="8">
        <f t="shared" si="4"/>
        <v>1.4199999999999998E-11</v>
      </c>
    </row>
    <row r="30" spans="1:17" x14ac:dyDescent="0.25">
      <c r="A30" s="28">
        <v>14</v>
      </c>
      <c r="B30" s="1" t="s">
        <v>4</v>
      </c>
      <c r="C30" s="10">
        <v>567.91</v>
      </c>
      <c r="D30" s="15">
        <v>29.43</v>
      </c>
      <c r="E30" s="2">
        <v>1.1019000000000001</v>
      </c>
      <c r="F30" s="22">
        <f t="shared" si="0"/>
        <v>1.1019000000000001</v>
      </c>
      <c r="G30" s="22">
        <f t="shared" si="1"/>
        <v>0.13156686000000001</v>
      </c>
      <c r="H30" s="8">
        <v>0.11940000000000001</v>
      </c>
      <c r="I30" s="8">
        <v>6.7559999999999999E-3</v>
      </c>
      <c r="J30" s="22">
        <v>1</v>
      </c>
      <c r="K30" s="22">
        <f t="shared" si="2"/>
        <v>1.2577228599999999</v>
      </c>
      <c r="L30" s="16">
        <v>87.62</v>
      </c>
      <c r="M30" s="16">
        <v>85.467799999999997</v>
      </c>
      <c r="N30" s="16">
        <f t="shared" si="3"/>
        <v>9.4933473658894943E-2</v>
      </c>
      <c r="O30" s="16">
        <v>0.27200000000000002</v>
      </c>
      <c r="Q30" s="8">
        <f t="shared" si="4"/>
        <v>1.4199999999999998E-11</v>
      </c>
    </row>
    <row r="31" spans="1:17" x14ac:dyDescent="0.25">
      <c r="A31" s="29"/>
      <c r="B31" s="3" t="s">
        <v>5</v>
      </c>
      <c r="C31" s="17">
        <v>28.78</v>
      </c>
      <c r="D31" s="13">
        <v>602.34</v>
      </c>
      <c r="E31" s="4">
        <v>0.73472999999999999</v>
      </c>
      <c r="F31" s="22">
        <f t="shared" si="0"/>
        <v>0.73472999999999999</v>
      </c>
      <c r="G31" s="22">
        <f t="shared" si="1"/>
        <v>8.7726762E-2</v>
      </c>
      <c r="H31" s="8">
        <v>0.11940000000000001</v>
      </c>
      <c r="I31" s="8">
        <v>6.7559999999999999E-3</v>
      </c>
      <c r="J31" s="22">
        <v>1</v>
      </c>
      <c r="K31" s="22">
        <f t="shared" si="2"/>
        <v>1.2138827620000001</v>
      </c>
      <c r="L31" s="16">
        <v>87.62</v>
      </c>
      <c r="M31" s="16">
        <v>85.467799999999997</v>
      </c>
      <c r="N31" s="16">
        <f t="shared" si="3"/>
        <v>9.8362052529089292E-2</v>
      </c>
      <c r="O31" s="16">
        <v>0.27200000000000002</v>
      </c>
      <c r="Q31" s="8">
        <f t="shared" si="4"/>
        <v>1.4199999999999998E-11</v>
      </c>
    </row>
    <row r="32" spans="1:17" x14ac:dyDescent="0.25">
      <c r="A32" s="28">
        <v>15</v>
      </c>
      <c r="B32" s="1" t="s">
        <v>4</v>
      </c>
      <c r="C32" s="10">
        <v>581.57000000000005</v>
      </c>
      <c r="D32" s="15">
        <v>32.020000000000003</v>
      </c>
      <c r="E32" s="2">
        <v>1.0908899999999999</v>
      </c>
      <c r="F32" s="22">
        <f t="shared" si="0"/>
        <v>1.0908899999999999</v>
      </c>
      <c r="G32" s="22">
        <f t="shared" si="1"/>
        <v>0.13025226600000001</v>
      </c>
      <c r="H32" s="8">
        <v>0.11940000000000001</v>
      </c>
      <c r="I32" s="8">
        <v>6.7559999999999999E-3</v>
      </c>
      <c r="J32" s="22">
        <v>1</v>
      </c>
      <c r="K32" s="22">
        <f t="shared" si="2"/>
        <v>1.256408266</v>
      </c>
      <c r="L32" s="16">
        <v>87.62</v>
      </c>
      <c r="M32" s="16">
        <v>85.467799999999997</v>
      </c>
      <c r="N32" s="16">
        <f t="shared" si="3"/>
        <v>9.5032803612579861E-2</v>
      </c>
      <c r="O32" s="16">
        <v>0.27200000000000002</v>
      </c>
      <c r="Q32" s="8">
        <f t="shared" si="4"/>
        <v>1.4199999999999998E-11</v>
      </c>
    </row>
    <row r="33" spans="1:17" x14ac:dyDescent="0.25">
      <c r="A33" s="29"/>
      <c r="B33" s="3" t="s">
        <v>5</v>
      </c>
      <c r="C33" s="17">
        <v>31.75</v>
      </c>
      <c r="D33" s="13">
        <v>509.6</v>
      </c>
      <c r="E33" s="4">
        <v>0.73438999999999999</v>
      </c>
      <c r="F33" s="22">
        <f t="shared" si="0"/>
        <v>0.73438999999999999</v>
      </c>
      <c r="G33" s="22">
        <f t="shared" si="1"/>
        <v>8.768616600000001E-2</v>
      </c>
      <c r="H33" s="8">
        <v>0.11940000000000001</v>
      </c>
      <c r="I33" s="8">
        <v>6.7559999999999999E-3</v>
      </c>
      <c r="J33" s="22">
        <v>1</v>
      </c>
      <c r="K33" s="22">
        <f t="shared" si="2"/>
        <v>1.2138421660000001</v>
      </c>
      <c r="L33" s="16">
        <v>87.62</v>
      </c>
      <c r="M33" s="16">
        <v>85.467799999999997</v>
      </c>
      <c r="N33" s="16">
        <f t="shared" si="3"/>
        <v>9.8365342170853534E-2</v>
      </c>
      <c r="O33" s="16">
        <v>0.27200000000000002</v>
      </c>
      <c r="Q33" s="8">
        <f t="shared" si="4"/>
        <v>1.4199999999999998E-11</v>
      </c>
    </row>
    <row r="34" spans="1:17" x14ac:dyDescent="0.25">
      <c r="A34" s="28">
        <v>16</v>
      </c>
      <c r="B34" s="1" t="s">
        <v>4</v>
      </c>
      <c r="C34" s="10">
        <v>582.79</v>
      </c>
      <c r="D34" s="15">
        <v>30.82</v>
      </c>
      <c r="E34" s="2">
        <v>1.0764800000000001</v>
      </c>
      <c r="F34" s="22">
        <f t="shared" si="0"/>
        <v>1.0764800000000001</v>
      </c>
      <c r="G34" s="22">
        <f t="shared" si="1"/>
        <v>0.12853171200000002</v>
      </c>
      <c r="H34" s="8">
        <v>0.11940000000000001</v>
      </c>
      <c r="I34" s="8">
        <v>6.7559999999999999E-3</v>
      </c>
      <c r="J34" s="22">
        <v>1</v>
      </c>
      <c r="K34" s="22">
        <f t="shared" si="2"/>
        <v>1.254687712</v>
      </c>
      <c r="L34" s="16">
        <v>87.62</v>
      </c>
      <c r="M34" s="16">
        <v>85.467799999999997</v>
      </c>
      <c r="N34" s="16">
        <f t="shared" si="3"/>
        <v>9.5163122152263496E-2</v>
      </c>
      <c r="O34" s="16">
        <v>0.27200000000000002</v>
      </c>
      <c r="Q34" s="8">
        <f t="shared" si="4"/>
        <v>1.4199999999999998E-11</v>
      </c>
    </row>
    <row r="35" spans="1:17" x14ac:dyDescent="0.25">
      <c r="A35" s="29"/>
      <c r="B35" s="3" t="s">
        <v>5</v>
      </c>
      <c r="C35" s="17">
        <v>36.840000000000003</v>
      </c>
      <c r="D35" s="13">
        <v>605.58000000000004</v>
      </c>
      <c r="E35" s="4">
        <v>0.73309000000000002</v>
      </c>
      <c r="F35" s="22">
        <f t="shared" si="0"/>
        <v>0.73309000000000002</v>
      </c>
      <c r="G35" s="22">
        <f t="shared" si="1"/>
        <v>8.7530946000000012E-2</v>
      </c>
      <c r="H35" s="8">
        <v>0.11940000000000001</v>
      </c>
      <c r="I35" s="8">
        <v>6.7559999999999999E-3</v>
      </c>
      <c r="J35" s="22">
        <v>1</v>
      </c>
      <c r="K35" s="22">
        <f t="shared" si="2"/>
        <v>1.2136869459999999</v>
      </c>
      <c r="L35" s="16">
        <v>87.62</v>
      </c>
      <c r="M35" s="16">
        <v>85.467799999999997</v>
      </c>
      <c r="N35" s="16">
        <f t="shared" si="3"/>
        <v>9.8377922242231991E-2</v>
      </c>
      <c r="O35" s="16">
        <v>0.27200000000000002</v>
      </c>
      <c r="Q35" s="8">
        <f t="shared" si="4"/>
        <v>1.4199999999999998E-11</v>
      </c>
    </row>
    <row r="36" spans="1:17" x14ac:dyDescent="0.25">
      <c r="A36" s="28">
        <v>17</v>
      </c>
      <c r="B36" s="1" t="s">
        <v>4</v>
      </c>
      <c r="C36" s="10">
        <v>622.94000000000005</v>
      </c>
      <c r="D36" s="15">
        <v>36.11</v>
      </c>
      <c r="E36" s="2">
        <v>1.0628299999999999</v>
      </c>
      <c r="F36" s="22">
        <f t="shared" si="0"/>
        <v>1.0628299999999999</v>
      </c>
      <c r="G36" s="22">
        <f t="shared" si="1"/>
        <v>0.12690190200000001</v>
      </c>
      <c r="H36" s="8">
        <v>0.11940000000000001</v>
      </c>
      <c r="I36" s="8">
        <v>6.7559999999999999E-3</v>
      </c>
      <c r="J36" s="22">
        <v>1</v>
      </c>
      <c r="K36" s="22">
        <f t="shared" si="2"/>
        <v>1.2530579020000001</v>
      </c>
      <c r="L36" s="16">
        <v>87.62</v>
      </c>
      <c r="M36" s="16">
        <v>85.467799999999997</v>
      </c>
      <c r="N36" s="16">
        <f t="shared" si="3"/>
        <v>9.5286897604193871E-2</v>
      </c>
      <c r="O36" s="16">
        <v>0.27200000000000002</v>
      </c>
      <c r="Q36" s="8">
        <f t="shared" si="4"/>
        <v>1.4199999999999998E-11</v>
      </c>
    </row>
    <row r="37" spans="1:17" x14ac:dyDescent="0.25">
      <c r="A37" s="29"/>
      <c r="B37" s="3" t="s">
        <v>5</v>
      </c>
      <c r="C37" s="17">
        <v>36.25</v>
      </c>
      <c r="D37" s="13">
        <v>621.04</v>
      </c>
      <c r="E37" s="4">
        <v>0.73604000000000003</v>
      </c>
      <c r="F37" s="22">
        <f t="shared" si="0"/>
        <v>0.73604000000000003</v>
      </c>
      <c r="G37" s="22">
        <f t="shared" si="1"/>
        <v>8.7883176000000007E-2</v>
      </c>
      <c r="H37" s="8">
        <v>0.11940000000000001</v>
      </c>
      <c r="I37" s="8">
        <v>6.7559999999999999E-3</v>
      </c>
      <c r="J37" s="22">
        <v>1</v>
      </c>
      <c r="K37" s="22">
        <f t="shared" si="2"/>
        <v>1.214039176</v>
      </c>
      <c r="L37" s="16">
        <v>87.62</v>
      </c>
      <c r="M37" s="16">
        <v>85.467799999999997</v>
      </c>
      <c r="N37" s="16">
        <f t="shared" si="3"/>
        <v>9.8349379789701291E-2</v>
      </c>
      <c r="O37" s="16">
        <v>0.27200000000000002</v>
      </c>
      <c r="Q37" s="8">
        <f t="shared" si="4"/>
        <v>1.4199999999999998E-11</v>
      </c>
    </row>
    <row r="38" spans="1:17" x14ac:dyDescent="0.25">
      <c r="A38" s="28">
        <v>18</v>
      </c>
      <c r="B38" s="1" t="s">
        <v>4</v>
      </c>
      <c r="C38" s="10">
        <v>587.73</v>
      </c>
      <c r="D38" s="15">
        <v>36.04</v>
      </c>
      <c r="E38" s="2">
        <v>1.06091</v>
      </c>
      <c r="F38" s="22">
        <f t="shared" si="0"/>
        <v>1.06091</v>
      </c>
      <c r="G38" s="22">
        <f t="shared" si="1"/>
        <v>0.126672654</v>
      </c>
      <c r="H38" s="8">
        <v>0.11940000000000001</v>
      </c>
      <c r="I38" s="8">
        <v>6.7559999999999999E-3</v>
      </c>
      <c r="J38" s="22">
        <v>1</v>
      </c>
      <c r="K38" s="22">
        <f t="shared" si="2"/>
        <v>1.252828654</v>
      </c>
      <c r="L38" s="16">
        <v>87.62</v>
      </c>
      <c r="M38" s="16">
        <v>85.467799999999997</v>
      </c>
      <c r="N38" s="16">
        <f t="shared" si="3"/>
        <v>9.5304333612407949E-2</v>
      </c>
      <c r="O38" s="16">
        <v>0.27200000000000002</v>
      </c>
      <c r="Q38" s="8">
        <f t="shared" si="4"/>
        <v>1.4199999999999998E-11</v>
      </c>
    </row>
    <row r="39" spans="1:17" x14ac:dyDescent="0.25">
      <c r="A39" s="29"/>
      <c r="B39" s="3" t="s">
        <v>5</v>
      </c>
      <c r="C39" s="17">
        <v>29.64</v>
      </c>
      <c r="D39" s="13">
        <v>602.83000000000004</v>
      </c>
      <c r="E39" s="4">
        <v>0.74748000000000003</v>
      </c>
      <c r="F39" s="22">
        <f t="shared" si="0"/>
        <v>0.74748000000000003</v>
      </c>
      <c r="G39" s="22">
        <f t="shared" si="1"/>
        <v>8.9249112000000005E-2</v>
      </c>
      <c r="H39" s="8">
        <v>0.11940000000000001</v>
      </c>
      <c r="I39" s="8">
        <v>6.7559999999999999E-3</v>
      </c>
      <c r="J39" s="22">
        <v>1</v>
      </c>
      <c r="K39" s="22">
        <f t="shared" si="2"/>
        <v>1.215405112</v>
      </c>
      <c r="L39" s="16">
        <v>87.62</v>
      </c>
      <c r="M39" s="16">
        <v>85.467799999999997</v>
      </c>
      <c r="N39" s="16">
        <f t="shared" si="3"/>
        <v>9.8238849599309577E-2</v>
      </c>
      <c r="O39" s="16">
        <v>0.27200000000000002</v>
      </c>
      <c r="Q39" s="8">
        <f t="shared" si="4"/>
        <v>1.4199999999999998E-11</v>
      </c>
    </row>
    <row r="40" spans="1:17" x14ac:dyDescent="0.25">
      <c r="A40" s="28">
        <v>19</v>
      </c>
      <c r="B40" s="1" t="s">
        <v>4</v>
      </c>
      <c r="C40" s="10">
        <v>580.19000000000005</v>
      </c>
      <c r="D40" s="15">
        <v>34.35</v>
      </c>
      <c r="E40" s="2">
        <v>1.04409</v>
      </c>
      <c r="F40" s="22">
        <f t="shared" si="0"/>
        <v>1.04409</v>
      </c>
      <c r="G40" s="22">
        <f t="shared" si="1"/>
        <v>0.124664346</v>
      </c>
      <c r="H40" s="8">
        <v>0.11940000000000001</v>
      </c>
      <c r="I40" s="8">
        <v>6.7559999999999999E-3</v>
      </c>
      <c r="J40" s="22">
        <v>1</v>
      </c>
      <c r="K40" s="22">
        <f t="shared" si="2"/>
        <v>1.250820346</v>
      </c>
      <c r="L40" s="16">
        <v>87.62</v>
      </c>
      <c r="M40" s="16">
        <v>85.467799999999997</v>
      </c>
      <c r="N40" s="16">
        <f t="shared" si="3"/>
        <v>9.5457353553473456E-2</v>
      </c>
      <c r="O40" s="16">
        <v>0.27200000000000002</v>
      </c>
      <c r="Q40" s="8">
        <f t="shared" si="4"/>
        <v>1.4199999999999998E-11</v>
      </c>
    </row>
    <row r="41" spans="1:17" x14ac:dyDescent="0.25">
      <c r="A41" s="29"/>
      <c r="B41" s="3" t="s">
        <v>5</v>
      </c>
      <c r="C41" s="17">
        <v>36.01</v>
      </c>
      <c r="D41" s="13">
        <v>607.05999999999995</v>
      </c>
      <c r="E41" s="4">
        <v>0.74045000000000005</v>
      </c>
      <c r="F41" s="22">
        <f t="shared" si="0"/>
        <v>0.74045000000000005</v>
      </c>
      <c r="G41" s="22">
        <f t="shared" si="1"/>
        <v>8.8409730000000006E-2</v>
      </c>
      <c r="H41" s="8">
        <v>0.11940000000000001</v>
      </c>
      <c r="I41" s="8">
        <v>6.7559999999999999E-3</v>
      </c>
      <c r="J41" s="22">
        <v>1</v>
      </c>
      <c r="K41" s="22">
        <f t="shared" si="2"/>
        <v>1.2145657300000001</v>
      </c>
      <c r="L41" s="16">
        <v>87.62</v>
      </c>
      <c r="M41" s="16">
        <v>85.467799999999997</v>
      </c>
      <c r="N41" s="16">
        <f t="shared" si="3"/>
        <v>9.830674211431932E-2</v>
      </c>
      <c r="O41" s="16">
        <v>0.27200000000000002</v>
      </c>
      <c r="Q41" s="8">
        <f t="shared" si="4"/>
        <v>1.4199999999999998E-11</v>
      </c>
    </row>
    <row r="42" spans="1:17" x14ac:dyDescent="0.25">
      <c r="A42" s="28">
        <v>20</v>
      </c>
      <c r="B42" s="1" t="s">
        <v>4</v>
      </c>
      <c r="C42" s="10">
        <v>590.53</v>
      </c>
      <c r="D42" s="15">
        <v>37.229999999999997</v>
      </c>
      <c r="E42" s="2">
        <v>1.0268200000000001</v>
      </c>
      <c r="F42" s="22">
        <f t="shared" si="0"/>
        <v>1.0268200000000001</v>
      </c>
      <c r="G42" s="22">
        <f t="shared" si="1"/>
        <v>0.12260230800000002</v>
      </c>
      <c r="H42" s="8">
        <v>0.11940000000000001</v>
      </c>
      <c r="I42" s="8">
        <v>6.7559999999999999E-3</v>
      </c>
      <c r="J42" s="22">
        <v>1</v>
      </c>
      <c r="K42" s="22">
        <f t="shared" si="2"/>
        <v>1.248758308</v>
      </c>
      <c r="L42" s="16">
        <v>87.62</v>
      </c>
      <c r="M42" s="16">
        <v>85.467799999999997</v>
      </c>
      <c r="N42" s="16">
        <f t="shared" si="3"/>
        <v>9.5614979484084442E-2</v>
      </c>
      <c r="O42" s="16">
        <v>0.27200000000000002</v>
      </c>
      <c r="Q42" s="8">
        <f t="shared" si="4"/>
        <v>1.4199999999999998E-11</v>
      </c>
    </row>
    <row r="43" spans="1:17" x14ac:dyDescent="0.25">
      <c r="A43" s="29"/>
      <c r="B43" s="3" t="s">
        <v>5</v>
      </c>
      <c r="C43" s="17">
        <v>39.409999999999997</v>
      </c>
      <c r="D43" s="13">
        <v>595.97</v>
      </c>
      <c r="E43" s="4">
        <v>0.73770999999999998</v>
      </c>
      <c r="F43" s="22">
        <f t="shared" si="0"/>
        <v>0.73770999999999998</v>
      </c>
      <c r="G43" s="22">
        <f t="shared" si="1"/>
        <v>8.8082573999999997E-2</v>
      </c>
      <c r="H43" s="8">
        <v>0.11940000000000001</v>
      </c>
      <c r="I43" s="8">
        <v>6.7559999999999999E-3</v>
      </c>
      <c r="J43" s="22">
        <v>1</v>
      </c>
      <c r="K43" s="22">
        <f t="shared" si="2"/>
        <v>1.2142385739999999</v>
      </c>
      <c r="L43" s="16">
        <v>87.62</v>
      </c>
      <c r="M43" s="16">
        <v>85.467799999999997</v>
      </c>
      <c r="N43" s="16">
        <f t="shared" si="3"/>
        <v>9.8333229199486796E-2</v>
      </c>
      <c r="O43" s="16">
        <v>0.27200000000000002</v>
      </c>
      <c r="Q43" s="8">
        <f t="shared" si="4"/>
        <v>1.4199999999999998E-11</v>
      </c>
    </row>
    <row r="44" spans="1:17" x14ac:dyDescent="0.25">
      <c r="A44" s="28">
        <v>21</v>
      </c>
      <c r="B44" s="1" t="s">
        <v>4</v>
      </c>
      <c r="C44" s="10">
        <v>645.83000000000004</v>
      </c>
      <c r="D44" s="15">
        <v>36.78</v>
      </c>
      <c r="E44" s="2">
        <v>1.0173300000000001</v>
      </c>
      <c r="F44" s="22">
        <f t="shared" si="0"/>
        <v>1.0173300000000001</v>
      </c>
      <c r="G44" s="22">
        <f t="shared" si="1"/>
        <v>0.12146920200000001</v>
      </c>
      <c r="H44" s="8">
        <v>0.11940000000000001</v>
      </c>
      <c r="I44" s="8">
        <v>6.7559999999999999E-3</v>
      </c>
      <c r="J44" s="22">
        <v>1</v>
      </c>
      <c r="K44" s="22">
        <f t="shared" si="2"/>
        <v>1.247625202</v>
      </c>
      <c r="L44" s="16">
        <v>87.62</v>
      </c>
      <c r="M44" s="16">
        <v>85.467799999999997</v>
      </c>
      <c r="N44" s="16">
        <f t="shared" si="3"/>
        <v>9.570181798876487E-2</v>
      </c>
      <c r="O44" s="16">
        <v>0.27200000000000002</v>
      </c>
      <c r="Q44" s="8">
        <f t="shared" si="4"/>
        <v>1.4199999999999998E-11</v>
      </c>
    </row>
    <row r="45" spans="1:17" x14ac:dyDescent="0.25">
      <c r="A45" s="29"/>
      <c r="B45" s="3" t="s">
        <v>5</v>
      </c>
      <c r="C45" s="17">
        <v>35.43</v>
      </c>
      <c r="D45" s="13">
        <v>627.4</v>
      </c>
      <c r="E45" s="4">
        <v>0.74565999999999999</v>
      </c>
      <c r="F45" s="22">
        <f t="shared" si="0"/>
        <v>0.74565999999999999</v>
      </c>
      <c r="G45" s="22">
        <f t="shared" si="1"/>
        <v>8.9031804000000006E-2</v>
      </c>
      <c r="H45" s="8">
        <v>0.11940000000000001</v>
      </c>
      <c r="I45" s="8">
        <v>6.7559999999999999E-3</v>
      </c>
      <c r="J45" s="22">
        <v>1</v>
      </c>
      <c r="K45" s="22">
        <f t="shared" si="2"/>
        <v>1.2151878039999999</v>
      </c>
      <c r="L45" s="16">
        <v>87.62</v>
      </c>
      <c r="M45" s="16">
        <v>85.467799999999997</v>
      </c>
      <c r="N45" s="16">
        <f t="shared" si="3"/>
        <v>9.8256417326584702E-2</v>
      </c>
      <c r="O45" s="16">
        <v>0.27200000000000002</v>
      </c>
      <c r="Q45" s="8">
        <f t="shared" si="4"/>
        <v>1.4199999999999998E-11</v>
      </c>
    </row>
    <row r="46" spans="1:17" x14ac:dyDescent="0.25">
      <c r="A46" s="28">
        <v>22</v>
      </c>
      <c r="B46" s="1" t="s">
        <v>4</v>
      </c>
      <c r="C46" s="10">
        <v>674.77</v>
      </c>
      <c r="D46" s="15">
        <v>39.770000000000003</v>
      </c>
      <c r="E46" s="2">
        <v>1.01146</v>
      </c>
      <c r="F46" s="22">
        <f t="shared" si="0"/>
        <v>1.01146</v>
      </c>
      <c r="G46" s="22">
        <f t="shared" si="1"/>
        <v>0.12076832400000001</v>
      </c>
      <c r="H46" s="8">
        <v>0.11940000000000001</v>
      </c>
      <c r="I46" s="8">
        <v>6.7559999999999999E-3</v>
      </c>
      <c r="J46" s="22">
        <v>1</v>
      </c>
      <c r="K46" s="22">
        <f t="shared" si="2"/>
        <v>1.2469243240000001</v>
      </c>
      <c r="L46" s="16">
        <v>87.62</v>
      </c>
      <c r="M46" s="16">
        <v>85.467799999999997</v>
      </c>
      <c r="N46" s="16">
        <f t="shared" si="3"/>
        <v>9.5755610586677434E-2</v>
      </c>
      <c r="O46" s="16">
        <v>0.27200000000000002</v>
      </c>
      <c r="Q46" s="8">
        <f t="shared" si="4"/>
        <v>1.4199999999999998E-11</v>
      </c>
    </row>
    <row r="47" spans="1:17" x14ac:dyDescent="0.25">
      <c r="A47" s="29"/>
      <c r="B47" s="3" t="s">
        <v>5</v>
      </c>
      <c r="C47" s="17">
        <v>35</v>
      </c>
      <c r="D47" s="13">
        <v>621.32000000000005</v>
      </c>
      <c r="E47" s="4">
        <v>0.74582000000000004</v>
      </c>
      <c r="F47" s="22">
        <f t="shared" si="0"/>
        <v>0.74582000000000004</v>
      </c>
      <c r="G47" s="22">
        <f t="shared" si="1"/>
        <v>8.9050908000000012E-2</v>
      </c>
      <c r="H47" s="8">
        <v>0.11940000000000001</v>
      </c>
      <c r="I47" s="8">
        <v>6.7559999999999999E-3</v>
      </c>
      <c r="J47" s="22">
        <v>1</v>
      </c>
      <c r="K47" s="22">
        <f t="shared" si="2"/>
        <v>1.2152069080000001</v>
      </c>
      <c r="L47" s="16">
        <v>87.62</v>
      </c>
      <c r="M47" s="16">
        <v>85.467799999999997</v>
      </c>
      <c r="N47" s="16">
        <f t="shared" si="3"/>
        <v>9.8254872659101114E-2</v>
      </c>
      <c r="O47" s="16">
        <v>0.27200000000000002</v>
      </c>
      <c r="Q47" s="8">
        <f t="shared" si="4"/>
        <v>1.4199999999999998E-11</v>
      </c>
    </row>
    <row r="48" spans="1:17" x14ac:dyDescent="0.25">
      <c r="A48" s="28">
        <v>23</v>
      </c>
      <c r="B48" s="1" t="s">
        <v>4</v>
      </c>
      <c r="C48" s="10">
        <v>690.81</v>
      </c>
      <c r="D48" s="15">
        <v>41.52</v>
      </c>
      <c r="E48" s="2">
        <v>1.0004900000000001</v>
      </c>
      <c r="F48" s="22">
        <f t="shared" si="0"/>
        <v>1.0004900000000001</v>
      </c>
      <c r="G48" s="22">
        <f t="shared" si="1"/>
        <v>0.11945850600000002</v>
      </c>
      <c r="H48" s="8">
        <v>0.11940000000000001</v>
      </c>
      <c r="I48" s="8">
        <v>6.7559999999999999E-3</v>
      </c>
      <c r="J48" s="22">
        <v>1</v>
      </c>
      <c r="K48" s="22">
        <f t="shared" si="2"/>
        <v>1.2456145060000001</v>
      </c>
      <c r="L48" s="16">
        <v>87.62</v>
      </c>
      <c r="M48" s="16">
        <v>85.467799999999997</v>
      </c>
      <c r="N48" s="16">
        <f t="shared" si="3"/>
        <v>9.5856301789086579E-2</v>
      </c>
      <c r="O48" s="16">
        <v>0.27200000000000002</v>
      </c>
      <c r="Q48" s="8">
        <f t="shared" si="4"/>
        <v>1.4199999999999998E-11</v>
      </c>
    </row>
    <row r="49" spans="1:17" x14ac:dyDescent="0.25">
      <c r="A49" s="29"/>
      <c r="B49" s="3" t="s">
        <v>5</v>
      </c>
      <c r="C49" s="17">
        <v>45.32</v>
      </c>
      <c r="D49" s="13">
        <v>562.85</v>
      </c>
      <c r="E49" s="4">
        <v>0.74061999999999995</v>
      </c>
      <c r="F49" s="22">
        <f t="shared" si="0"/>
        <v>0.74061999999999995</v>
      </c>
      <c r="G49" s="22">
        <f t="shared" si="1"/>
        <v>8.8430027999999994E-2</v>
      </c>
      <c r="H49" s="8">
        <v>0.11940000000000001</v>
      </c>
      <c r="I49" s="8">
        <v>6.7559999999999999E-3</v>
      </c>
      <c r="J49" s="22">
        <v>1</v>
      </c>
      <c r="K49" s="22">
        <f t="shared" si="2"/>
        <v>1.214586028</v>
      </c>
      <c r="L49" s="16">
        <v>87.62</v>
      </c>
      <c r="M49" s="16">
        <v>85.467799999999997</v>
      </c>
      <c r="N49" s="16">
        <f t="shared" si="3"/>
        <v>9.8305099225132864E-2</v>
      </c>
      <c r="O49" s="16">
        <v>0.27200000000000002</v>
      </c>
      <c r="Q49" s="8">
        <f t="shared" si="4"/>
        <v>1.4199999999999998E-11</v>
      </c>
    </row>
    <row r="50" spans="1:17" x14ac:dyDescent="0.25">
      <c r="A50" s="28">
        <v>24</v>
      </c>
      <c r="B50" s="1" t="s">
        <v>4</v>
      </c>
      <c r="C50" s="10">
        <v>657.49</v>
      </c>
      <c r="D50" s="15">
        <v>42.08</v>
      </c>
      <c r="E50" s="2">
        <v>1.0076099999999999</v>
      </c>
      <c r="F50" s="22">
        <f t="shared" si="0"/>
        <v>1.0076099999999999</v>
      </c>
      <c r="G50" s="22">
        <f t="shared" si="1"/>
        <v>0.120308634</v>
      </c>
      <c r="H50" s="8">
        <v>0.11940000000000001</v>
      </c>
      <c r="I50" s="8">
        <v>6.7559999999999999E-3</v>
      </c>
      <c r="J50" s="22">
        <v>1</v>
      </c>
      <c r="K50" s="22">
        <f t="shared" si="2"/>
        <v>1.2464646340000001</v>
      </c>
      <c r="L50" s="16">
        <v>87.62</v>
      </c>
      <c r="M50" s="16">
        <v>85.467799999999997</v>
      </c>
      <c r="N50" s="16">
        <f t="shared" si="3"/>
        <v>9.5790924782868728E-2</v>
      </c>
      <c r="O50" s="16">
        <v>0.27200000000000002</v>
      </c>
      <c r="Q50" s="8">
        <f t="shared" si="4"/>
        <v>1.4199999999999998E-11</v>
      </c>
    </row>
    <row r="51" spans="1:17" x14ac:dyDescent="0.25">
      <c r="A51" s="29"/>
      <c r="B51" s="3" t="s">
        <v>5</v>
      </c>
      <c r="C51" s="17">
        <v>40.15</v>
      </c>
      <c r="D51" s="13">
        <v>770.99</v>
      </c>
      <c r="E51" s="4">
        <v>0.74353999999999998</v>
      </c>
      <c r="F51" s="22">
        <f t="shared" si="0"/>
        <v>0.74353999999999998</v>
      </c>
      <c r="G51" s="22">
        <f t="shared" si="1"/>
        <v>8.8778676000000001E-2</v>
      </c>
      <c r="H51" s="8">
        <v>0.11940000000000001</v>
      </c>
      <c r="I51" s="8">
        <v>6.7559999999999999E-3</v>
      </c>
      <c r="J51" s="22">
        <v>1</v>
      </c>
      <c r="K51" s="22">
        <f t="shared" si="2"/>
        <v>1.2149346759999999</v>
      </c>
      <c r="L51" s="16">
        <v>87.62</v>
      </c>
      <c r="M51" s="16">
        <v>85.467799999999997</v>
      </c>
      <c r="N51" s="16">
        <f t="shared" si="3"/>
        <v>9.8276888756774622E-2</v>
      </c>
      <c r="O51" s="16">
        <v>0.27200000000000002</v>
      </c>
      <c r="Q51" s="8">
        <f t="shared" si="4"/>
        <v>1.4199999999999998E-11</v>
      </c>
    </row>
    <row r="52" spans="1:17" x14ac:dyDescent="0.25">
      <c r="A52" s="28">
        <v>25</v>
      </c>
      <c r="B52" s="1" t="s">
        <v>4</v>
      </c>
      <c r="C52" s="10">
        <v>712.24</v>
      </c>
      <c r="D52" s="15">
        <v>43.08</v>
      </c>
      <c r="E52" s="2">
        <v>0.98499000000000003</v>
      </c>
      <c r="F52" s="22">
        <f t="shared" si="0"/>
        <v>0.98499000000000003</v>
      </c>
      <c r="G52" s="22">
        <f t="shared" si="1"/>
        <v>0.11760780600000001</v>
      </c>
      <c r="H52" s="8">
        <v>0.11940000000000001</v>
      </c>
      <c r="I52" s="8">
        <v>6.7559999999999999E-3</v>
      </c>
      <c r="J52" s="22">
        <v>1</v>
      </c>
      <c r="K52" s="22">
        <f t="shared" si="2"/>
        <v>1.243763806</v>
      </c>
      <c r="L52" s="16">
        <v>87.62</v>
      </c>
      <c r="M52" s="16">
        <v>85.467799999999997</v>
      </c>
      <c r="N52" s="16">
        <f t="shared" si="3"/>
        <v>9.5998934382883955E-2</v>
      </c>
      <c r="O52" s="16">
        <v>0.27200000000000002</v>
      </c>
      <c r="Q52" s="8">
        <f t="shared" si="4"/>
        <v>1.4199999999999998E-11</v>
      </c>
    </row>
    <row r="53" spans="1:17" x14ac:dyDescent="0.25">
      <c r="A53" s="29"/>
      <c r="B53" s="3" t="s">
        <v>5</v>
      </c>
      <c r="C53" s="17">
        <v>45.09</v>
      </c>
      <c r="D53" s="13">
        <v>639.89</v>
      </c>
      <c r="E53" s="4">
        <v>0.74819999999999998</v>
      </c>
      <c r="F53" s="22">
        <f t="shared" si="0"/>
        <v>0.74819999999999998</v>
      </c>
      <c r="G53" s="22">
        <f t="shared" si="1"/>
        <v>8.9335079999999997E-2</v>
      </c>
      <c r="H53" s="8">
        <v>0.11940000000000001</v>
      </c>
      <c r="I53" s="8">
        <v>6.7559999999999999E-3</v>
      </c>
      <c r="J53" s="22">
        <v>1</v>
      </c>
      <c r="K53" s="22">
        <f t="shared" si="2"/>
        <v>1.2154910800000001</v>
      </c>
      <c r="L53" s="16">
        <v>87.62</v>
      </c>
      <c r="M53" s="16">
        <v>85.467799999999997</v>
      </c>
      <c r="N53" s="16">
        <f t="shared" si="3"/>
        <v>9.82319014632341E-2</v>
      </c>
      <c r="O53" s="16">
        <v>0.27200000000000002</v>
      </c>
      <c r="Q53" s="8">
        <f t="shared" si="4"/>
        <v>1.4199999999999998E-11</v>
      </c>
    </row>
    <row r="54" spans="1:17" x14ac:dyDescent="0.25">
      <c r="A54" s="28">
        <v>26</v>
      </c>
      <c r="B54" s="1" t="s">
        <v>4</v>
      </c>
      <c r="C54" s="10">
        <v>667.19</v>
      </c>
      <c r="D54" s="15">
        <v>47.97</v>
      </c>
      <c r="E54" s="2">
        <v>0.97401000000000004</v>
      </c>
      <c r="F54" s="22">
        <f t="shared" si="0"/>
        <v>0.97401000000000004</v>
      </c>
      <c r="G54" s="22">
        <f t="shared" si="1"/>
        <v>0.11629679400000001</v>
      </c>
      <c r="H54" s="8">
        <v>0.11940000000000001</v>
      </c>
      <c r="I54" s="8">
        <v>6.7559999999999999E-3</v>
      </c>
      <c r="J54" s="22">
        <v>1</v>
      </c>
      <c r="K54" s="22">
        <f t="shared" si="2"/>
        <v>1.2424527940000001</v>
      </c>
      <c r="L54" s="16">
        <v>87.62</v>
      </c>
      <c r="M54" s="16">
        <v>85.467799999999997</v>
      </c>
      <c r="N54" s="16">
        <f t="shared" si="3"/>
        <v>9.6100230589525312E-2</v>
      </c>
      <c r="O54" s="16">
        <v>0.27200000000000002</v>
      </c>
      <c r="Q54" s="8">
        <f t="shared" si="4"/>
        <v>1.4199999999999998E-11</v>
      </c>
    </row>
    <row r="55" spans="1:17" x14ac:dyDescent="0.25">
      <c r="A55" s="29"/>
      <c r="B55" s="3" t="s">
        <v>5</v>
      </c>
      <c r="C55" s="17">
        <v>47.03</v>
      </c>
      <c r="D55" s="13">
        <v>663.86</v>
      </c>
      <c r="E55" s="4">
        <v>0.74929000000000001</v>
      </c>
      <c r="F55" s="22">
        <f t="shared" si="0"/>
        <v>0.74929000000000001</v>
      </c>
      <c r="G55" s="22">
        <f t="shared" si="1"/>
        <v>8.9465226000000009E-2</v>
      </c>
      <c r="H55" s="8">
        <v>0.11940000000000001</v>
      </c>
      <c r="I55" s="8">
        <v>6.7559999999999999E-3</v>
      </c>
      <c r="J55" s="22">
        <v>1</v>
      </c>
      <c r="K55" s="22">
        <f t="shared" si="2"/>
        <v>1.2156212260000001</v>
      </c>
      <c r="L55" s="16">
        <v>87.62</v>
      </c>
      <c r="M55" s="16">
        <v>85.467799999999997</v>
      </c>
      <c r="N55" s="16">
        <f t="shared" si="3"/>
        <v>9.8221384627253952E-2</v>
      </c>
      <c r="O55" s="16">
        <v>0.27200000000000002</v>
      </c>
      <c r="Q55" s="8">
        <f t="shared" si="4"/>
        <v>1.4199999999999998E-11</v>
      </c>
    </row>
    <row r="56" spans="1:17" x14ac:dyDescent="0.25">
      <c r="A56" s="28">
        <v>27</v>
      </c>
      <c r="B56" s="1" t="s">
        <v>4</v>
      </c>
      <c r="C56" s="10">
        <v>612.47</v>
      </c>
      <c r="D56" s="15">
        <v>49.48</v>
      </c>
      <c r="E56" s="2">
        <v>0.97679000000000005</v>
      </c>
      <c r="F56" s="22">
        <f t="shared" si="0"/>
        <v>0.97679000000000005</v>
      </c>
      <c r="G56" s="22">
        <f t="shared" si="1"/>
        <v>0.11662872600000002</v>
      </c>
      <c r="H56" s="8">
        <v>0.11940000000000001</v>
      </c>
      <c r="I56" s="8">
        <v>6.7559999999999999E-3</v>
      </c>
      <c r="J56" s="22">
        <v>1</v>
      </c>
      <c r="K56" s="22">
        <f t="shared" si="2"/>
        <v>1.242784726</v>
      </c>
      <c r="L56" s="16">
        <v>87.62</v>
      </c>
      <c r="M56" s="16">
        <v>85.467799999999997</v>
      </c>
      <c r="N56" s="16">
        <f t="shared" si="3"/>
        <v>9.6074563439718361E-2</v>
      </c>
      <c r="O56" s="16">
        <v>0.27200000000000002</v>
      </c>
      <c r="Q56" s="8">
        <f t="shared" si="4"/>
        <v>1.4199999999999998E-11</v>
      </c>
    </row>
    <row r="57" spans="1:17" x14ac:dyDescent="0.25">
      <c r="A57" s="29"/>
      <c r="B57" s="3" t="s">
        <v>5</v>
      </c>
      <c r="C57" s="17">
        <v>45.28</v>
      </c>
      <c r="D57" s="13">
        <v>729.13</v>
      </c>
      <c r="E57" s="4">
        <v>0.74780999999999997</v>
      </c>
      <c r="F57" s="22">
        <f t="shared" si="0"/>
        <v>0.74780999999999997</v>
      </c>
      <c r="G57" s="22">
        <f t="shared" si="1"/>
        <v>8.9288513999999999E-2</v>
      </c>
      <c r="H57" s="8">
        <v>0.11940000000000001</v>
      </c>
      <c r="I57" s="8">
        <v>6.7559999999999999E-3</v>
      </c>
      <c r="J57" s="22">
        <v>1</v>
      </c>
      <c r="K57" s="22">
        <f t="shared" si="2"/>
        <v>1.2154445140000001</v>
      </c>
      <c r="L57" s="16">
        <v>87.62</v>
      </c>
      <c r="M57" s="16">
        <v>85.467799999999997</v>
      </c>
      <c r="N57" s="16">
        <f t="shared" si="3"/>
        <v>9.8235664914934975E-2</v>
      </c>
      <c r="O57" s="16">
        <v>0.27200000000000002</v>
      </c>
      <c r="Q57" s="8">
        <f t="shared" si="4"/>
        <v>1.4199999999999998E-11</v>
      </c>
    </row>
    <row r="58" spans="1:17" x14ac:dyDescent="0.25">
      <c r="A58" s="28">
        <v>28</v>
      </c>
      <c r="B58" s="1" t="s">
        <v>4</v>
      </c>
      <c r="C58" s="10">
        <v>709.14</v>
      </c>
      <c r="D58" s="15">
        <v>47.14</v>
      </c>
      <c r="E58" s="2">
        <v>0.95433000000000001</v>
      </c>
      <c r="F58" s="22">
        <f t="shared" si="0"/>
        <v>0.95433000000000001</v>
      </c>
      <c r="G58" s="22">
        <f t="shared" si="1"/>
        <v>0.11394700200000001</v>
      </c>
      <c r="H58" s="8">
        <v>0.11940000000000001</v>
      </c>
      <c r="I58" s="8">
        <v>6.7559999999999999E-3</v>
      </c>
      <c r="J58" s="22">
        <v>1</v>
      </c>
      <c r="K58" s="22">
        <f t="shared" si="2"/>
        <v>1.2401030020000001</v>
      </c>
      <c r="L58" s="16">
        <v>87.62</v>
      </c>
      <c r="M58" s="16">
        <v>85.467799999999997</v>
      </c>
      <c r="N58" s="16">
        <f t="shared" si="3"/>
        <v>9.6282324780631409E-2</v>
      </c>
      <c r="O58" s="16">
        <v>0.27200000000000002</v>
      </c>
      <c r="Q58" s="8">
        <f t="shared" si="4"/>
        <v>1.4199999999999998E-11</v>
      </c>
    </row>
    <row r="59" spans="1:17" x14ac:dyDescent="0.25">
      <c r="A59" s="29"/>
      <c r="B59" s="3" t="s">
        <v>5</v>
      </c>
      <c r="C59" s="17">
        <v>50.6</v>
      </c>
      <c r="D59" s="13">
        <v>791.9</v>
      </c>
      <c r="E59" s="4">
        <v>0.75970000000000004</v>
      </c>
      <c r="F59" s="22">
        <f t="shared" si="0"/>
        <v>0.75970000000000004</v>
      </c>
      <c r="G59" s="22">
        <f t="shared" si="1"/>
        <v>9.0708180000000013E-2</v>
      </c>
      <c r="H59" s="8">
        <v>0.11940000000000001</v>
      </c>
      <c r="I59" s="8">
        <v>6.7559999999999999E-3</v>
      </c>
      <c r="J59" s="22">
        <v>1</v>
      </c>
      <c r="K59" s="22">
        <f t="shared" si="2"/>
        <v>1.21686418</v>
      </c>
      <c r="L59" s="16">
        <v>87.62</v>
      </c>
      <c r="M59" s="16">
        <v>85.467799999999997</v>
      </c>
      <c r="N59" s="16">
        <f t="shared" si="3"/>
        <v>9.8121057355801206E-2</v>
      </c>
      <c r="O59" s="16">
        <v>0.27200000000000002</v>
      </c>
      <c r="Q59" s="8">
        <f t="shared" si="4"/>
        <v>1.4199999999999998E-11</v>
      </c>
    </row>
    <row r="60" spans="1:17" x14ac:dyDescent="0.25">
      <c r="A60" s="28">
        <v>29</v>
      </c>
      <c r="B60" s="1" t="s">
        <v>4</v>
      </c>
      <c r="C60" s="10">
        <v>666.79</v>
      </c>
      <c r="D60" s="15">
        <v>52.46</v>
      </c>
      <c r="E60" s="2">
        <v>0.9486</v>
      </c>
      <c r="F60" s="22">
        <f t="shared" si="0"/>
        <v>0.9486</v>
      </c>
      <c r="G60" s="22">
        <f t="shared" si="1"/>
        <v>0.11326284</v>
      </c>
      <c r="H60" s="8">
        <v>0.11940000000000001</v>
      </c>
      <c r="I60" s="8">
        <v>6.7559999999999999E-3</v>
      </c>
      <c r="J60" s="22">
        <v>1</v>
      </c>
      <c r="K60" s="22">
        <f t="shared" si="2"/>
        <v>1.2394188399999999</v>
      </c>
      <c r="L60" s="16">
        <v>87.62</v>
      </c>
      <c r="M60" s="16">
        <v>85.467799999999997</v>
      </c>
      <c r="N60" s="16">
        <f t="shared" si="3"/>
        <v>9.6335472841448833E-2</v>
      </c>
      <c r="O60" s="16">
        <v>0.27200000000000002</v>
      </c>
      <c r="Q60" s="8">
        <f t="shared" si="4"/>
        <v>1.4199999999999998E-11</v>
      </c>
    </row>
    <row r="61" spans="1:17" x14ac:dyDescent="0.25">
      <c r="A61" s="29"/>
      <c r="B61" s="3" t="s">
        <v>5</v>
      </c>
      <c r="C61" s="17">
        <v>47.37</v>
      </c>
      <c r="D61" s="13">
        <v>729.67</v>
      </c>
      <c r="E61" s="4">
        <v>0.74580000000000002</v>
      </c>
      <c r="F61" s="22">
        <f t="shared" si="0"/>
        <v>0.74580000000000002</v>
      </c>
      <c r="G61" s="22">
        <f t="shared" si="1"/>
        <v>8.9048520000000006E-2</v>
      </c>
      <c r="H61" s="8">
        <v>0.11940000000000001</v>
      </c>
      <c r="I61" s="8">
        <v>6.7559999999999999E-3</v>
      </c>
      <c r="J61" s="22">
        <v>1</v>
      </c>
      <c r="K61" s="22">
        <f t="shared" si="2"/>
        <v>1.2152045200000001</v>
      </c>
      <c r="L61" s="16">
        <v>87.62</v>
      </c>
      <c r="M61" s="16">
        <v>85.467799999999997</v>
      </c>
      <c r="N61" s="16">
        <f t="shared" si="3"/>
        <v>9.8255065739880548E-2</v>
      </c>
      <c r="O61" s="16">
        <v>0.27200000000000002</v>
      </c>
      <c r="Q61" s="8">
        <f t="shared" si="4"/>
        <v>1.4199999999999998E-11</v>
      </c>
    </row>
    <row r="62" spans="1:17" x14ac:dyDescent="0.25">
      <c r="A62" s="28">
        <v>30</v>
      </c>
      <c r="B62" s="1" t="s">
        <v>4</v>
      </c>
      <c r="C62" s="10">
        <v>666.98</v>
      </c>
      <c r="D62" s="15">
        <v>48.37</v>
      </c>
      <c r="E62" s="2">
        <v>0.95218000000000003</v>
      </c>
      <c r="F62" s="22">
        <f t="shared" si="0"/>
        <v>0.95218000000000003</v>
      </c>
      <c r="G62" s="22">
        <f t="shared" si="1"/>
        <v>0.11369029200000001</v>
      </c>
      <c r="H62" s="8">
        <v>0.11940000000000001</v>
      </c>
      <c r="I62" s="8">
        <v>6.7559999999999999E-3</v>
      </c>
      <c r="J62" s="22">
        <v>1</v>
      </c>
      <c r="K62" s="22">
        <f t="shared" si="2"/>
        <v>1.239846292</v>
      </c>
      <c r="L62" s="16">
        <v>87.62</v>
      </c>
      <c r="M62" s="16">
        <v>85.467799999999997</v>
      </c>
      <c r="N62" s="16">
        <f t="shared" si="3"/>
        <v>9.6302260022406078E-2</v>
      </c>
      <c r="O62" s="16">
        <v>0.27200000000000002</v>
      </c>
      <c r="Q62" s="8">
        <f t="shared" si="4"/>
        <v>1.4199999999999998E-11</v>
      </c>
    </row>
    <row r="63" spans="1:17" x14ac:dyDescent="0.25">
      <c r="A63" s="29"/>
      <c r="B63" s="3" t="s">
        <v>5</v>
      </c>
      <c r="C63" s="17">
        <v>50.21</v>
      </c>
      <c r="D63" s="13">
        <v>804.1</v>
      </c>
      <c r="E63" s="4">
        <v>0.74653999999999998</v>
      </c>
      <c r="F63" s="22">
        <f t="shared" si="0"/>
        <v>0.74653999999999998</v>
      </c>
      <c r="G63" s="22">
        <f t="shared" si="1"/>
        <v>8.9136876000000004E-2</v>
      </c>
      <c r="H63" s="8">
        <v>0.11940000000000001</v>
      </c>
      <c r="I63" s="8">
        <v>6.7559999999999999E-3</v>
      </c>
      <c r="J63" s="22">
        <v>1</v>
      </c>
      <c r="K63" s="22">
        <f t="shared" si="2"/>
        <v>1.2152928759999999</v>
      </c>
      <c r="L63" s="16">
        <v>87.62</v>
      </c>
      <c r="M63" s="16">
        <v>85.467799999999997</v>
      </c>
      <c r="N63" s="16">
        <f t="shared" si="3"/>
        <v>9.8247922256396086E-2</v>
      </c>
      <c r="O63" s="16">
        <v>0.27200000000000002</v>
      </c>
      <c r="Q63" s="8">
        <f t="shared" si="4"/>
        <v>1.4199999999999998E-11</v>
      </c>
    </row>
    <row r="64" spans="1:17" x14ac:dyDescent="0.25">
      <c r="A64" s="28">
        <v>31</v>
      </c>
      <c r="B64" s="1" t="s">
        <v>4</v>
      </c>
      <c r="C64" s="10">
        <v>753.45</v>
      </c>
      <c r="D64" s="15">
        <v>46.62</v>
      </c>
      <c r="E64" s="2">
        <v>0.94201999999999997</v>
      </c>
      <c r="F64" s="22">
        <f t="shared" si="0"/>
        <v>0.94201999999999997</v>
      </c>
      <c r="G64" s="22">
        <f t="shared" si="1"/>
        <v>0.11247718800000001</v>
      </c>
      <c r="H64" s="8">
        <v>0.11940000000000001</v>
      </c>
      <c r="I64" s="8">
        <v>6.7559999999999999E-3</v>
      </c>
      <c r="J64" s="22">
        <v>1</v>
      </c>
      <c r="K64" s="22">
        <f t="shared" si="2"/>
        <v>1.2386331880000001</v>
      </c>
      <c r="L64" s="16">
        <v>87.62</v>
      </c>
      <c r="M64" s="16">
        <v>85.467799999999997</v>
      </c>
      <c r="N64" s="16">
        <f t="shared" si="3"/>
        <v>9.6396577418366408E-2</v>
      </c>
      <c r="O64" s="16">
        <v>0.27200000000000002</v>
      </c>
      <c r="Q64" s="8">
        <f t="shared" si="4"/>
        <v>1.4199999999999998E-11</v>
      </c>
    </row>
    <row r="65" spans="1:17" x14ac:dyDescent="0.25">
      <c r="A65" s="29"/>
      <c r="B65" s="3" t="s">
        <v>5</v>
      </c>
      <c r="C65" s="17">
        <v>56.87</v>
      </c>
      <c r="D65" s="13">
        <v>808.57</v>
      </c>
      <c r="E65" s="4">
        <v>0.75641000000000003</v>
      </c>
      <c r="F65" s="22">
        <f t="shared" si="0"/>
        <v>0.75641000000000003</v>
      </c>
      <c r="G65" s="22">
        <f t="shared" si="1"/>
        <v>9.0315354000000014E-2</v>
      </c>
      <c r="H65" s="8">
        <v>0.11940000000000001</v>
      </c>
      <c r="I65" s="8">
        <v>6.7559999999999999E-3</v>
      </c>
      <c r="J65" s="22">
        <v>1</v>
      </c>
      <c r="K65" s="22">
        <f t="shared" si="2"/>
        <v>1.2164713540000001</v>
      </c>
      <c r="L65" s="16">
        <v>87.62</v>
      </c>
      <c r="M65" s="16">
        <v>85.467799999999997</v>
      </c>
      <c r="N65" s="16">
        <f t="shared" si="3"/>
        <v>9.8152742855299499E-2</v>
      </c>
      <c r="O65" s="16">
        <v>0.27200000000000002</v>
      </c>
      <c r="Q65" s="8">
        <f t="shared" si="4"/>
        <v>1.4199999999999998E-11</v>
      </c>
    </row>
    <row r="66" spans="1:17" x14ac:dyDescent="0.25">
      <c r="A66" s="28">
        <v>32</v>
      </c>
      <c r="B66" s="1" t="s">
        <v>4</v>
      </c>
      <c r="C66" s="10">
        <v>741.25</v>
      </c>
      <c r="D66" s="15">
        <v>50.05</v>
      </c>
      <c r="E66" s="2">
        <v>0.93284</v>
      </c>
      <c r="F66" s="22">
        <f t="shared" si="0"/>
        <v>0.93284</v>
      </c>
      <c r="G66" s="22">
        <f t="shared" si="1"/>
        <v>0.11138109600000001</v>
      </c>
      <c r="H66" s="8">
        <v>0.11940000000000001</v>
      </c>
      <c r="I66" s="8">
        <v>6.7559999999999999E-3</v>
      </c>
      <c r="J66" s="22">
        <v>1</v>
      </c>
      <c r="K66" s="22">
        <f t="shared" si="2"/>
        <v>1.2375370960000001</v>
      </c>
      <c r="L66" s="16">
        <v>87.62</v>
      </c>
      <c r="M66" s="16">
        <v>85.467799999999997</v>
      </c>
      <c r="N66" s="16">
        <f t="shared" si="3"/>
        <v>9.6481956287151172E-2</v>
      </c>
      <c r="O66" s="16">
        <v>0.27200000000000002</v>
      </c>
      <c r="Q66" s="8">
        <f t="shared" si="4"/>
        <v>1.4199999999999998E-11</v>
      </c>
    </row>
    <row r="67" spans="1:17" x14ac:dyDescent="0.25">
      <c r="A67" s="29"/>
      <c r="B67" s="3" t="s">
        <v>5</v>
      </c>
      <c r="C67" s="17">
        <v>52.03</v>
      </c>
      <c r="D67" s="13">
        <v>664.94</v>
      </c>
      <c r="E67" s="4">
        <v>0.76344000000000001</v>
      </c>
      <c r="F67" s="22">
        <f t="shared" si="0"/>
        <v>0.76344000000000001</v>
      </c>
      <c r="G67" s="22">
        <f t="shared" si="1"/>
        <v>9.1154736E-2</v>
      </c>
      <c r="H67" s="8">
        <v>0.11940000000000001</v>
      </c>
      <c r="I67" s="8">
        <v>6.7559999999999999E-3</v>
      </c>
      <c r="J67" s="22">
        <v>1</v>
      </c>
      <c r="K67" s="22">
        <f t="shared" si="2"/>
        <v>1.2173107359999999</v>
      </c>
      <c r="L67" s="16">
        <v>87.62</v>
      </c>
      <c r="M67" s="16">
        <v>85.467799999999997</v>
      </c>
      <c r="N67" s="16">
        <f t="shared" si="3"/>
        <v>9.8085062810125426E-2</v>
      </c>
      <c r="O67" s="16">
        <v>0.27200000000000002</v>
      </c>
      <c r="Q67" s="8">
        <f t="shared" si="4"/>
        <v>1.4199999999999998E-11</v>
      </c>
    </row>
    <row r="68" spans="1:17" x14ac:dyDescent="0.25">
      <c r="M68" s="14"/>
      <c r="N68" s="14"/>
      <c r="O68" s="16"/>
    </row>
  </sheetData>
  <mergeCells count="33">
    <mergeCell ref="A4:A5"/>
    <mergeCell ref="A6:A7"/>
    <mergeCell ref="A8:A9"/>
    <mergeCell ref="A10:A11"/>
    <mergeCell ref="A12:A13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2:A63"/>
    <mergeCell ref="A64:A65"/>
    <mergeCell ref="A66:A67"/>
    <mergeCell ref="A1:E1"/>
    <mergeCell ref="A50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A45"/>
    <mergeCell ref="A46:A47"/>
    <mergeCell ref="A48:A4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4</xdr:col>
                <xdr:colOff>400050</xdr:colOff>
                <xdr:row>16</xdr:row>
                <xdr:rowOff>142875</xdr:rowOff>
              </from>
              <to>
                <xdr:col>11</xdr:col>
                <xdr:colOff>85725</xdr:colOff>
                <xdr:row>26</xdr:row>
                <xdr:rowOff>142875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16</xdr:col>
                <xdr:colOff>0</xdr:colOff>
                <xdr:row>2</xdr:row>
                <xdr:rowOff>0</xdr:rowOff>
              </from>
              <to>
                <xdr:col>16</xdr:col>
                <xdr:colOff>142875</xdr:colOff>
                <xdr:row>2</xdr:row>
                <xdr:rowOff>180975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19" sqref="H19"/>
    </sheetView>
  </sheetViews>
  <sheetFormatPr defaultRowHeight="15" x14ac:dyDescent="0.25"/>
  <sheetData>
    <row r="1" spans="1:6" ht="18.75" x14ac:dyDescent="0.25">
      <c r="A1" s="31" t="s">
        <v>30</v>
      </c>
      <c r="B1" s="32" t="s">
        <v>31</v>
      </c>
      <c r="C1" s="33" t="s">
        <v>23</v>
      </c>
      <c r="D1" s="34" t="s">
        <v>22</v>
      </c>
      <c r="E1" s="35" t="s">
        <v>32</v>
      </c>
      <c r="F1" s="36" t="s">
        <v>33</v>
      </c>
    </row>
    <row r="2" spans="1:6" ht="15.75" x14ac:dyDescent="0.25">
      <c r="A2" s="31" t="s">
        <v>34</v>
      </c>
      <c r="B2" s="37">
        <v>0.70344394894025231</v>
      </c>
      <c r="C2" s="38">
        <v>8.0452339032541398E-2</v>
      </c>
      <c r="D2" s="38">
        <v>0.70385627430308861</v>
      </c>
      <c r="E2" s="35"/>
      <c r="F2" s="39"/>
    </row>
    <row r="3" spans="1:6" ht="15.75" x14ac:dyDescent="0.25">
      <c r="A3" s="31" t="s">
        <v>35</v>
      </c>
      <c r="B3" s="37">
        <v>0.70547659127356532</v>
      </c>
      <c r="C3" s="38">
        <v>0.10113010505623873</v>
      </c>
      <c r="D3" s="38">
        <v>0.70599489201860788</v>
      </c>
      <c r="E3" s="35"/>
      <c r="F3" s="39"/>
    </row>
    <row r="4" spans="1:6" ht="15.75" x14ac:dyDescent="0.25">
      <c r="A4" s="31" t="s">
        <v>35</v>
      </c>
      <c r="B4" s="37">
        <v>0.7049098134807168</v>
      </c>
      <c r="C4" s="38">
        <v>0.11986531726937082</v>
      </c>
      <c r="D4" s="38">
        <v>0.70552413384764345</v>
      </c>
      <c r="E4" s="35"/>
      <c r="F4" s="39"/>
    </row>
    <row r="5" spans="1:6" ht="15.75" x14ac:dyDescent="0.25">
      <c r="A5" s="31" t="s">
        <v>35</v>
      </c>
      <c r="B5" s="40">
        <v>0.70638880447645658</v>
      </c>
      <c r="C5" s="41">
        <v>0.15249181421541463</v>
      </c>
      <c r="D5" s="41">
        <v>0.70717033852981082</v>
      </c>
      <c r="E5" s="35"/>
      <c r="F5" s="39"/>
    </row>
    <row r="6" spans="1:6" ht="15.75" x14ac:dyDescent="0.25">
      <c r="A6" s="31" t="s">
        <v>35</v>
      </c>
      <c r="B6" s="40">
        <v>0.70638820651836975</v>
      </c>
      <c r="C6" s="41">
        <v>0.126311435801229</v>
      </c>
      <c r="D6" s="41">
        <v>0.70703556381367527</v>
      </c>
      <c r="E6" s="35"/>
      <c r="F6" s="39"/>
    </row>
    <row r="7" spans="1:6" ht="15.75" x14ac:dyDescent="0.25">
      <c r="A7" s="31" t="s">
        <v>35</v>
      </c>
      <c r="B7" s="42">
        <v>0.70563121446828203</v>
      </c>
      <c r="C7" s="43">
        <v>0.20961773596458469</v>
      </c>
      <c r="D7" s="43">
        <v>0.70670552392998154</v>
      </c>
      <c r="E7" s="35"/>
      <c r="F7" s="39"/>
    </row>
    <row r="8" spans="1:6" ht="15.75" x14ac:dyDescent="0.25">
      <c r="A8" s="31" t="s">
        <v>35</v>
      </c>
      <c r="B8" s="37">
        <v>0.70515155234894544</v>
      </c>
      <c r="C8" s="38">
        <v>7.4855979428075869E-2</v>
      </c>
      <c r="D8" s="38">
        <v>0.70553519587316493</v>
      </c>
      <c r="E8" s="35"/>
      <c r="F8" s="39"/>
    </row>
    <row r="9" spans="1:6" ht="15.75" x14ac:dyDescent="0.25">
      <c r="A9" s="44" t="s">
        <v>36</v>
      </c>
      <c r="B9" s="45">
        <v>0.70361503146892612</v>
      </c>
      <c r="C9" s="45">
        <v>0.13583338481988691</v>
      </c>
      <c r="D9" s="45">
        <v>0.70392399576977693</v>
      </c>
      <c r="E9" s="35"/>
      <c r="F9" s="39"/>
    </row>
    <row r="10" spans="1:6" ht="15.75" x14ac:dyDescent="0.25">
      <c r="A10" s="44" t="s">
        <v>36</v>
      </c>
      <c r="B10" s="45">
        <v>0.70417618006477634</v>
      </c>
      <c r="C10" s="45">
        <v>8.1191554802787655E-2</v>
      </c>
      <c r="D10" s="45">
        <v>0.70436085699083462</v>
      </c>
      <c r="E10" s="35"/>
      <c r="F10" s="39"/>
    </row>
    <row r="11" spans="1:6" ht="15.75" x14ac:dyDescent="0.25">
      <c r="A11" s="44" t="s">
        <v>36</v>
      </c>
      <c r="B11" s="45">
        <v>0.70562608887091027</v>
      </c>
      <c r="C11" s="45">
        <v>9.2164468962125462E-2</v>
      </c>
      <c r="D11" s="45">
        <v>0.70583572460040289</v>
      </c>
      <c r="E11" s="35"/>
      <c r="F11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K12" sqref="K12"/>
    </sheetView>
  </sheetViews>
  <sheetFormatPr defaultRowHeight="15" x14ac:dyDescent="0.25"/>
  <cols>
    <col min="3" max="3" width="10" customWidth="1"/>
    <col min="4" max="4" width="9.5703125" customWidth="1"/>
    <col min="5" max="5" width="10.7109375" customWidth="1"/>
    <col min="6" max="6" width="13.42578125" customWidth="1"/>
    <col min="7" max="7" width="11.7109375" customWidth="1"/>
    <col min="8" max="8" width="10" customWidth="1"/>
  </cols>
  <sheetData>
    <row r="1" spans="1:8" x14ac:dyDescent="0.25">
      <c r="A1" s="26" t="s">
        <v>24</v>
      </c>
      <c r="B1" s="27"/>
    </row>
    <row r="2" spans="1:8" x14ac:dyDescent="0.25">
      <c r="A2" s="26" t="s">
        <v>29</v>
      </c>
      <c r="B2" s="27"/>
      <c r="C2" s="26"/>
      <c r="D2" s="27"/>
    </row>
    <row r="3" spans="1:8" ht="33.75" customHeight="1" x14ac:dyDescent="0.35">
      <c r="A3" s="23" t="s">
        <v>0</v>
      </c>
      <c r="B3" s="23" t="s">
        <v>26</v>
      </c>
      <c r="C3" s="23" t="s">
        <v>23</v>
      </c>
      <c r="D3" s="23" t="s">
        <v>22</v>
      </c>
      <c r="E3" s="25" t="s">
        <v>28</v>
      </c>
      <c r="F3" s="24" t="s">
        <v>25</v>
      </c>
      <c r="G3" s="23" t="s">
        <v>27</v>
      </c>
    </row>
    <row r="4" spans="1:8" x14ac:dyDescent="0.25">
      <c r="A4" s="23">
        <v>1</v>
      </c>
      <c r="B4" s="23" t="s">
        <v>4</v>
      </c>
      <c r="C4" s="23">
        <v>82.210032000002087</v>
      </c>
      <c r="D4" s="23">
        <v>1.48088</v>
      </c>
      <c r="E4" s="23"/>
      <c r="F4" s="23"/>
      <c r="G4" s="23"/>
      <c r="H4" s="26"/>
    </row>
    <row r="5" spans="1:8" x14ac:dyDescent="0.25">
      <c r="A5" s="23"/>
      <c r="B5" s="23" t="s">
        <v>5</v>
      </c>
      <c r="C5" s="23">
        <v>9.2533308606824613E-2</v>
      </c>
      <c r="D5" s="23">
        <v>0.72938999999999998</v>
      </c>
      <c r="E5" s="23"/>
      <c r="F5" s="23"/>
      <c r="G5" s="23"/>
      <c r="H5" s="26"/>
    </row>
    <row r="6" spans="1:8" ht="33.75" customHeight="1" x14ac:dyDescent="0.35">
      <c r="A6" s="23" t="s">
        <v>0</v>
      </c>
      <c r="B6" s="23" t="s">
        <v>26</v>
      </c>
      <c r="C6" s="23" t="s">
        <v>23</v>
      </c>
      <c r="D6" s="23" t="s">
        <v>22</v>
      </c>
      <c r="E6" s="25" t="s">
        <v>28</v>
      </c>
      <c r="F6" s="24" t="s">
        <v>25</v>
      </c>
      <c r="G6" s="23" t="s">
        <v>27</v>
      </c>
    </row>
    <row r="7" spans="1:8" x14ac:dyDescent="0.25">
      <c r="A7" s="23">
        <v>2</v>
      </c>
      <c r="B7" s="23" t="s">
        <v>4</v>
      </c>
      <c r="C7" s="23">
        <v>87.871324028593264</v>
      </c>
      <c r="D7" s="23">
        <v>1.4068400000000001</v>
      </c>
      <c r="E7" s="23"/>
      <c r="F7" s="23"/>
      <c r="G7" s="23"/>
      <c r="H7" s="26"/>
    </row>
    <row r="8" spans="1:8" x14ac:dyDescent="0.25">
      <c r="A8" s="23"/>
      <c r="B8" s="23" t="s">
        <v>5</v>
      </c>
      <c r="C8" s="23">
        <v>0.1030023207224167</v>
      </c>
      <c r="D8" s="23">
        <v>0.71872999999999998</v>
      </c>
      <c r="E8" s="23"/>
      <c r="F8" s="23"/>
      <c r="G8" s="23"/>
      <c r="H8" s="26"/>
    </row>
    <row r="9" spans="1:8" ht="33.75" customHeight="1" x14ac:dyDescent="0.35">
      <c r="A9" s="23" t="s">
        <v>0</v>
      </c>
      <c r="B9" s="23" t="s">
        <v>26</v>
      </c>
      <c r="C9" s="23" t="s">
        <v>23</v>
      </c>
      <c r="D9" s="23" t="s">
        <v>22</v>
      </c>
      <c r="E9" s="25" t="s">
        <v>28</v>
      </c>
      <c r="F9" s="24" t="s">
        <v>25</v>
      </c>
      <c r="G9" s="23" t="s">
        <v>27</v>
      </c>
    </row>
    <row r="10" spans="1:8" x14ac:dyDescent="0.25">
      <c r="A10" s="23">
        <v>3</v>
      </c>
      <c r="B10" s="23" t="s">
        <v>4</v>
      </c>
      <c r="C10" s="23">
        <v>67.513915298048687</v>
      </c>
      <c r="D10" s="23">
        <v>1.2455499999999999</v>
      </c>
      <c r="E10" s="23"/>
      <c r="F10" s="23"/>
      <c r="G10" s="23"/>
      <c r="H10" s="26"/>
    </row>
    <row r="11" spans="1:8" x14ac:dyDescent="0.25">
      <c r="A11" s="23"/>
      <c r="B11" s="23" t="s">
        <v>5</v>
      </c>
      <c r="C11" s="23">
        <v>0.12879653263377719</v>
      </c>
      <c r="D11" s="23">
        <v>0.73268999999999995</v>
      </c>
      <c r="E11" s="23"/>
      <c r="F11" s="23"/>
      <c r="G11" s="23"/>
      <c r="H11" s="26"/>
    </row>
    <row r="12" spans="1:8" ht="33.75" customHeight="1" x14ac:dyDescent="0.35">
      <c r="A12" s="23" t="s">
        <v>0</v>
      </c>
      <c r="B12" s="23" t="s">
        <v>26</v>
      </c>
      <c r="C12" s="23" t="s">
        <v>23</v>
      </c>
      <c r="D12" s="23" t="s">
        <v>22</v>
      </c>
      <c r="E12" s="25" t="s">
        <v>28</v>
      </c>
      <c r="F12" s="24" t="s">
        <v>25</v>
      </c>
      <c r="G12" s="23" t="s">
        <v>27</v>
      </c>
    </row>
    <row r="13" spans="1:8" x14ac:dyDescent="0.25">
      <c r="A13" s="23">
        <v>4</v>
      </c>
      <c r="B13" s="23" t="s">
        <v>4</v>
      </c>
      <c r="C13" s="23">
        <v>75.501728488028903</v>
      </c>
      <c r="D13" s="23">
        <v>1.2074100000000001</v>
      </c>
      <c r="E13" s="23"/>
      <c r="F13" s="23"/>
      <c r="G13" s="23"/>
      <c r="H13" s="26"/>
    </row>
    <row r="14" spans="1:8" x14ac:dyDescent="0.25">
      <c r="A14" s="23"/>
      <c r="B14" s="23" t="s">
        <v>5</v>
      </c>
      <c r="C14" s="23">
        <v>0.111851803368456</v>
      </c>
      <c r="D14" s="23">
        <v>0.72935000000000005</v>
      </c>
      <c r="E14" s="23"/>
      <c r="F14" s="23"/>
      <c r="G14" s="23"/>
      <c r="H14" s="26"/>
    </row>
    <row r="15" spans="1:8" ht="33.75" customHeight="1" x14ac:dyDescent="0.35">
      <c r="A15" s="23" t="s">
        <v>0</v>
      </c>
      <c r="B15" s="23" t="s">
        <v>26</v>
      </c>
      <c r="C15" s="23" t="s">
        <v>23</v>
      </c>
      <c r="D15" s="23" t="s">
        <v>22</v>
      </c>
      <c r="E15" s="25" t="s">
        <v>28</v>
      </c>
      <c r="F15" s="24" t="s">
        <v>25</v>
      </c>
      <c r="G15" s="23" t="s">
        <v>27</v>
      </c>
    </row>
    <row r="16" spans="1:8" x14ac:dyDescent="0.25">
      <c r="A16" s="23">
        <v>5</v>
      </c>
      <c r="B16" s="23" t="s">
        <v>4</v>
      </c>
      <c r="C16" s="23">
        <v>56.267848574144345</v>
      </c>
      <c r="D16" s="23">
        <v>1.1952</v>
      </c>
      <c r="E16" s="23"/>
      <c r="F16" s="23"/>
      <c r="G16" s="23"/>
      <c r="H16" s="26"/>
    </row>
    <row r="17" spans="1:8" x14ac:dyDescent="0.25">
      <c r="A17" s="23"/>
      <c r="B17" s="23" t="s">
        <v>5</v>
      </c>
      <c r="C17" s="23">
        <v>0.12816711887272128</v>
      </c>
      <c r="D17" s="23">
        <v>0.73050999999999999</v>
      </c>
      <c r="E17" s="23"/>
      <c r="F17" s="23"/>
      <c r="G17" s="23"/>
      <c r="H17" s="26"/>
    </row>
    <row r="18" spans="1:8" ht="33.75" customHeight="1" x14ac:dyDescent="0.35">
      <c r="A18" s="23" t="s">
        <v>0</v>
      </c>
      <c r="B18" s="23" t="s">
        <v>26</v>
      </c>
      <c r="C18" s="23" t="s">
        <v>23</v>
      </c>
      <c r="D18" s="23" t="s">
        <v>22</v>
      </c>
      <c r="E18" s="25" t="s">
        <v>28</v>
      </c>
      <c r="F18" s="24" t="s">
        <v>25</v>
      </c>
      <c r="G18" s="23" t="s">
        <v>27</v>
      </c>
    </row>
    <row r="19" spans="1:8" x14ac:dyDescent="0.25">
      <c r="A19" s="23">
        <v>6</v>
      </c>
      <c r="B19" s="23" t="s">
        <v>4</v>
      </c>
      <c r="C19" s="23">
        <v>65.622488794852273</v>
      </c>
      <c r="D19" s="23">
        <v>1.16387</v>
      </c>
      <c r="E19" s="23"/>
      <c r="F19" s="23"/>
      <c r="G19" s="23"/>
      <c r="H19" s="26"/>
    </row>
    <row r="20" spans="1:8" x14ac:dyDescent="0.25">
      <c r="A20" s="23"/>
      <c r="B20" s="23" t="s">
        <v>5</v>
      </c>
      <c r="C20" s="23">
        <v>0.14652431485371814</v>
      </c>
      <c r="D20" s="23">
        <v>0.73997000000000002</v>
      </c>
      <c r="E20" s="23"/>
      <c r="F20" s="23"/>
      <c r="G20" s="23"/>
      <c r="H20" s="26"/>
    </row>
    <row r="21" spans="1:8" ht="33.75" customHeight="1" x14ac:dyDescent="0.35">
      <c r="A21" s="23" t="s">
        <v>0</v>
      </c>
      <c r="B21" s="23" t="s">
        <v>26</v>
      </c>
      <c r="C21" s="23" t="s">
        <v>23</v>
      </c>
      <c r="D21" s="23" t="s">
        <v>22</v>
      </c>
      <c r="E21" s="25" t="s">
        <v>28</v>
      </c>
      <c r="F21" s="24" t="s">
        <v>25</v>
      </c>
      <c r="G21" s="23" t="s">
        <v>27</v>
      </c>
    </row>
    <row r="22" spans="1:8" x14ac:dyDescent="0.25">
      <c r="A22" s="23">
        <v>7</v>
      </c>
      <c r="B22" s="23" t="s">
        <v>4</v>
      </c>
      <c r="C22" s="23">
        <v>56.681261781024318</v>
      </c>
      <c r="D22" s="23">
        <v>1.1019000000000001</v>
      </c>
      <c r="E22" s="23"/>
      <c r="F22" s="23"/>
      <c r="G22" s="23"/>
      <c r="H22" s="26"/>
    </row>
    <row r="23" spans="1:8" x14ac:dyDescent="0.25">
      <c r="A23" s="23"/>
      <c r="B23" s="23" t="s">
        <v>5</v>
      </c>
      <c r="C23" s="23">
        <v>0.13545378035269412</v>
      </c>
      <c r="D23" s="23">
        <v>0.73472999999999999</v>
      </c>
      <c r="E23" s="23"/>
      <c r="F23" s="23"/>
      <c r="G23" s="23"/>
      <c r="H23" s="26"/>
    </row>
    <row r="24" spans="1:8" ht="33.75" customHeight="1" x14ac:dyDescent="0.35">
      <c r="A24" s="23" t="s">
        <v>0</v>
      </c>
      <c r="B24" s="23" t="s">
        <v>26</v>
      </c>
      <c r="C24" s="23" t="s">
        <v>23</v>
      </c>
      <c r="D24" s="23" t="s">
        <v>22</v>
      </c>
      <c r="E24" s="25" t="s">
        <v>28</v>
      </c>
      <c r="F24" s="24" t="s">
        <v>25</v>
      </c>
      <c r="G24" s="23" t="s">
        <v>27</v>
      </c>
    </row>
    <row r="25" spans="1:8" x14ac:dyDescent="0.25">
      <c r="A25" s="23">
        <v>8</v>
      </c>
      <c r="B25" s="23" t="s">
        <v>4</v>
      </c>
      <c r="C25" s="23">
        <v>53.29380812469617</v>
      </c>
      <c r="D25" s="23">
        <v>1.0908899999999999</v>
      </c>
      <c r="E25" s="23"/>
      <c r="F25" s="23"/>
      <c r="G25" s="23"/>
      <c r="H25" s="26"/>
    </row>
    <row r="26" spans="1:8" x14ac:dyDescent="0.25">
      <c r="A26" s="23"/>
      <c r="B26" s="23" t="s">
        <v>5</v>
      </c>
      <c r="C26" s="23">
        <v>0.17662079330420299</v>
      </c>
      <c r="D26" s="23">
        <v>0.73438999999999999</v>
      </c>
      <c r="E26" s="23"/>
      <c r="F26" s="23"/>
      <c r="G26" s="23"/>
      <c r="H26" s="26"/>
    </row>
    <row r="27" spans="1:8" ht="33.75" customHeight="1" x14ac:dyDescent="0.35">
      <c r="A27" s="23" t="s">
        <v>0</v>
      </c>
      <c r="B27" s="23" t="s">
        <v>26</v>
      </c>
      <c r="C27" s="23" t="s">
        <v>23</v>
      </c>
      <c r="D27" s="23" t="s">
        <v>22</v>
      </c>
      <c r="E27" s="25" t="s">
        <v>28</v>
      </c>
      <c r="F27" s="24" t="s">
        <v>25</v>
      </c>
      <c r="G27" s="23" t="s">
        <v>27</v>
      </c>
    </row>
    <row r="28" spans="1:8" x14ac:dyDescent="0.25">
      <c r="A28" s="23">
        <v>9</v>
      </c>
      <c r="B28" s="23" t="s">
        <v>4</v>
      </c>
      <c r="C28" s="23">
        <v>55.409011512115377</v>
      </c>
      <c r="D28" s="23">
        <v>1.0764800000000001</v>
      </c>
      <c r="E28" s="23"/>
      <c r="F28" s="23"/>
      <c r="G28" s="23"/>
      <c r="H28" s="26"/>
    </row>
    <row r="29" spans="1:8" x14ac:dyDescent="0.25">
      <c r="A29" s="23"/>
      <c r="B29" s="23" t="s">
        <v>5</v>
      </c>
      <c r="C29" s="23">
        <v>0.17243287914157104</v>
      </c>
      <c r="D29" s="23">
        <v>0.73309000000000002</v>
      </c>
      <c r="E29" s="23"/>
      <c r="F29" s="23"/>
      <c r="G29" s="23"/>
      <c r="H29" s="26"/>
    </row>
    <row r="30" spans="1:8" ht="33.75" customHeight="1" x14ac:dyDescent="0.35">
      <c r="A30" s="23" t="s">
        <v>0</v>
      </c>
      <c r="B30" s="23" t="s">
        <v>26</v>
      </c>
      <c r="C30" s="23" t="s">
        <v>23</v>
      </c>
      <c r="D30" s="23" t="s">
        <v>22</v>
      </c>
      <c r="E30" s="25" t="s">
        <v>28</v>
      </c>
      <c r="F30" s="24" t="s">
        <v>25</v>
      </c>
      <c r="G30" s="23" t="s">
        <v>27</v>
      </c>
    </row>
    <row r="31" spans="1:8" x14ac:dyDescent="0.25">
      <c r="A31" s="23">
        <v>10</v>
      </c>
      <c r="B31" s="23" t="s">
        <v>4</v>
      </c>
      <c r="C31" s="23">
        <v>45.484003313868513</v>
      </c>
      <c r="D31" s="23">
        <v>1.0076099999999999</v>
      </c>
      <c r="E31" s="23"/>
      <c r="F31" s="23"/>
      <c r="G31" s="23"/>
      <c r="H31" s="26"/>
    </row>
    <row r="32" spans="1:8" x14ac:dyDescent="0.25">
      <c r="A32" s="23"/>
      <c r="B32" s="23" t="s">
        <v>5</v>
      </c>
      <c r="C32" s="23">
        <v>0.14775937081173937</v>
      </c>
      <c r="D32" s="23">
        <v>0.74353999999999998</v>
      </c>
      <c r="E32" s="23"/>
      <c r="F32" s="23"/>
      <c r="G32" s="23"/>
      <c r="H32" s="26"/>
    </row>
    <row r="33" spans="1:8" ht="33.75" customHeight="1" x14ac:dyDescent="0.35">
      <c r="A33" s="23" t="s">
        <v>0</v>
      </c>
      <c r="B33" s="23" t="s">
        <v>26</v>
      </c>
      <c r="C33" s="23" t="s">
        <v>23</v>
      </c>
      <c r="D33" s="23" t="s">
        <v>22</v>
      </c>
      <c r="E33" s="25" t="s">
        <v>28</v>
      </c>
      <c r="F33" s="24" t="s">
        <v>25</v>
      </c>
      <c r="G33" s="23" t="s">
        <v>27</v>
      </c>
    </row>
    <row r="34" spans="1:8" x14ac:dyDescent="0.25">
      <c r="A34" s="23">
        <v>11</v>
      </c>
      <c r="B34" s="23" t="s">
        <v>4</v>
      </c>
      <c r="C34" s="23">
        <v>48.023508028364269</v>
      </c>
      <c r="D34" s="23">
        <v>0.98499000000000003</v>
      </c>
      <c r="E34" s="23"/>
      <c r="F34" s="23"/>
      <c r="G34" s="23"/>
      <c r="H34" s="26"/>
    </row>
    <row r="35" spans="1:8" x14ac:dyDescent="0.25">
      <c r="A35" s="23"/>
      <c r="B35" s="23" t="s">
        <v>5</v>
      </c>
      <c r="C35" s="23">
        <v>0.20002855111596615</v>
      </c>
      <c r="D35" s="23">
        <v>0.74819999999999998</v>
      </c>
      <c r="E35" s="23"/>
      <c r="F35" s="23"/>
      <c r="G35" s="23"/>
      <c r="H35" s="26"/>
    </row>
    <row r="36" spans="1:8" ht="33.75" customHeight="1" x14ac:dyDescent="0.35">
      <c r="A36" s="23" t="s">
        <v>0</v>
      </c>
      <c r="B36" s="23" t="s">
        <v>26</v>
      </c>
      <c r="C36" s="23" t="s">
        <v>23</v>
      </c>
      <c r="D36" s="23" t="s">
        <v>22</v>
      </c>
      <c r="E36" s="25" t="s">
        <v>28</v>
      </c>
      <c r="F36" s="24" t="s">
        <v>25</v>
      </c>
      <c r="G36" s="23" t="s">
        <v>27</v>
      </c>
    </row>
    <row r="37" spans="1:8" x14ac:dyDescent="0.25">
      <c r="A37" s="23">
        <v>12</v>
      </c>
      <c r="B37" s="23" t="s">
        <v>4</v>
      </c>
      <c r="C37" s="23">
        <v>40.357569930398903</v>
      </c>
      <c r="D37" s="23">
        <v>0.97401000000000004</v>
      </c>
      <c r="E37" s="23"/>
      <c r="F37" s="23"/>
      <c r="G37" s="23"/>
      <c r="H37" s="26"/>
    </row>
    <row r="38" spans="1:8" x14ac:dyDescent="0.25">
      <c r="A38" s="23"/>
      <c r="B38" s="23" t="s">
        <v>5</v>
      </c>
      <c r="C38" s="23">
        <v>0.20112314561604824</v>
      </c>
      <c r="D38" s="23">
        <v>0.74929000000000001</v>
      </c>
      <c r="E38" s="23"/>
      <c r="F38" s="23"/>
      <c r="G38" s="23"/>
      <c r="H38" s="26"/>
    </row>
    <row r="39" spans="1:8" ht="33.75" customHeight="1" x14ac:dyDescent="0.35">
      <c r="A39" s="23" t="s">
        <v>0</v>
      </c>
      <c r="B39" s="23" t="s">
        <v>26</v>
      </c>
      <c r="C39" s="23" t="s">
        <v>23</v>
      </c>
      <c r="D39" s="23" t="s">
        <v>22</v>
      </c>
      <c r="E39" s="25" t="s">
        <v>28</v>
      </c>
      <c r="F39" s="24" t="s">
        <v>25</v>
      </c>
      <c r="G39" s="23" t="s">
        <v>27</v>
      </c>
    </row>
    <row r="40" spans="1:8" x14ac:dyDescent="0.25">
      <c r="A40" s="23">
        <v>13</v>
      </c>
      <c r="B40" s="23" t="s">
        <v>4</v>
      </c>
      <c r="C40" s="23">
        <v>35.926618152737369</v>
      </c>
      <c r="D40" s="23">
        <v>0.97679000000000005</v>
      </c>
      <c r="E40" s="23"/>
      <c r="F40" s="23"/>
      <c r="G40" s="23"/>
      <c r="H40" s="26"/>
    </row>
    <row r="41" spans="1:8" x14ac:dyDescent="0.25">
      <c r="A41" s="23"/>
      <c r="B41" s="23" t="s">
        <v>5</v>
      </c>
      <c r="C41" s="23">
        <v>0.17627953219730366</v>
      </c>
      <c r="D41" s="23">
        <v>0.74780999999999997</v>
      </c>
      <c r="E41" s="23"/>
      <c r="F41" s="23"/>
      <c r="G41" s="23"/>
      <c r="H41" s="26"/>
    </row>
    <row r="42" spans="1:8" ht="33.75" customHeight="1" x14ac:dyDescent="0.35">
      <c r="A42" s="23" t="s">
        <v>0</v>
      </c>
      <c r="B42" s="23" t="s">
        <v>26</v>
      </c>
      <c r="C42" s="23" t="s">
        <v>23</v>
      </c>
      <c r="D42" s="23" t="s">
        <v>22</v>
      </c>
      <c r="E42" s="25" t="s">
        <v>28</v>
      </c>
      <c r="F42" s="24" t="s">
        <v>25</v>
      </c>
      <c r="G42" s="23" t="s">
        <v>27</v>
      </c>
    </row>
    <row r="43" spans="1:8" x14ac:dyDescent="0.25">
      <c r="A43" s="23">
        <v>14</v>
      </c>
      <c r="B43" s="23" t="s">
        <v>4</v>
      </c>
      <c r="C43" s="23">
        <v>39.927293529309821</v>
      </c>
      <c r="D43" s="23">
        <v>0.95218000000000003</v>
      </c>
      <c r="E43" s="23"/>
      <c r="F43" s="23"/>
      <c r="G43" s="23"/>
      <c r="H43" s="26"/>
    </row>
    <row r="44" spans="1:8" x14ac:dyDescent="0.25">
      <c r="A44" s="23"/>
      <c r="B44" s="23" t="s">
        <v>5</v>
      </c>
      <c r="C44" s="23">
        <v>0.17722558246620504</v>
      </c>
      <c r="D44" s="23">
        <v>0.74653999999999998</v>
      </c>
      <c r="E44" s="23"/>
      <c r="F44" s="23"/>
      <c r="G44" s="23"/>
      <c r="H44" s="26"/>
    </row>
    <row r="45" spans="1:8" ht="33.75" customHeight="1" x14ac:dyDescent="0.35">
      <c r="A45" s="23" t="s">
        <v>0</v>
      </c>
      <c r="B45" s="23" t="s">
        <v>26</v>
      </c>
      <c r="C45" s="23" t="s">
        <v>23</v>
      </c>
      <c r="D45" s="23" t="s">
        <v>22</v>
      </c>
      <c r="E45" s="25" t="s">
        <v>28</v>
      </c>
      <c r="F45" s="24" t="s">
        <v>25</v>
      </c>
      <c r="G45" s="23" t="s">
        <v>27</v>
      </c>
    </row>
    <row r="46" spans="1:8" x14ac:dyDescent="0.25">
      <c r="A46" s="23">
        <v>15</v>
      </c>
      <c r="B46" s="23" t="s">
        <v>4</v>
      </c>
      <c r="C46" s="23">
        <v>46.750922122706022</v>
      </c>
      <c r="D46" s="23">
        <v>0.94201999999999997</v>
      </c>
      <c r="E46" s="23"/>
      <c r="F46" s="23"/>
      <c r="G46" s="23"/>
      <c r="H46" s="26"/>
    </row>
    <row r="47" spans="1:8" x14ac:dyDescent="0.25">
      <c r="A47" s="23"/>
      <c r="B47" s="23" t="s">
        <v>5</v>
      </c>
      <c r="C47" s="23">
        <v>0.19981716449905126</v>
      </c>
      <c r="D47" s="23">
        <v>0.75641000000000003</v>
      </c>
      <c r="E47" s="23"/>
      <c r="F47" s="23"/>
      <c r="G47" s="23"/>
      <c r="H47" s="26"/>
    </row>
    <row r="48" spans="1:8" ht="33.75" customHeight="1" x14ac:dyDescent="0.35">
      <c r="A48" s="23" t="s">
        <v>0</v>
      </c>
      <c r="B48" s="23" t="s">
        <v>26</v>
      </c>
      <c r="C48" s="23" t="s">
        <v>23</v>
      </c>
      <c r="D48" s="23" t="s">
        <v>22</v>
      </c>
      <c r="E48" s="25" t="s">
        <v>28</v>
      </c>
      <c r="F48" s="24" t="s">
        <v>25</v>
      </c>
      <c r="G48" s="23" t="s">
        <v>27</v>
      </c>
    </row>
    <row r="49" spans="1:8" x14ac:dyDescent="0.25">
      <c r="A49" s="23">
        <v>16</v>
      </c>
      <c r="B49" s="23" t="s">
        <v>4</v>
      </c>
      <c r="C49" s="23">
        <v>42.803979919165968</v>
      </c>
      <c r="D49" s="23">
        <v>0.93284</v>
      </c>
      <c r="E49" s="23"/>
      <c r="F49" s="23"/>
      <c r="G49" s="23"/>
      <c r="H49" s="26"/>
    </row>
    <row r="50" spans="1:8" x14ac:dyDescent="0.25">
      <c r="A50" s="23"/>
      <c r="B50" s="23" t="s">
        <v>5</v>
      </c>
      <c r="C50" s="23">
        <v>0.22245292475320866</v>
      </c>
      <c r="D50" s="23">
        <v>0.76344000000000001</v>
      </c>
      <c r="E50" s="23"/>
      <c r="F50" s="23"/>
      <c r="G50" s="23"/>
      <c r="H50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№1. Расчет Rb-Sr</vt:lpstr>
      <vt:lpstr>№1. Расчет Rb-Sr </vt:lpstr>
      <vt:lpstr>№2. Возраст кимберлитов</vt:lpstr>
      <vt:lpstr>№4. Возраст по изохроне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Kostitsyn</dc:creator>
  <cp:lastModifiedBy>Windows User</cp:lastModifiedBy>
  <dcterms:created xsi:type="dcterms:W3CDTF">2007-10-19T17:15:55Z</dcterms:created>
  <dcterms:modified xsi:type="dcterms:W3CDTF">2020-02-18T15:24:57Z</dcterms:modified>
</cp:coreProperties>
</file>